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prafete estimate" sheetId="1" r:id="rId4"/>
    <sheet state="visible" name="Tabel suprafete propuse" sheetId="2" r:id="rId5"/>
  </sheets>
  <definedNames/>
  <calcPr/>
  <extLst>
    <ext uri="GoogleSheetsCustomDataVersion1">
      <go:sheetsCustomData xmlns:go="http://customooxmlschemas.google.com/" r:id="rId6" roundtripDataSignature="AMtx7mi3J71m5CKba9jf+KlEys2shyYzTA=="/>
    </ext>
  </extLst>
</workbook>
</file>

<file path=xl/sharedStrings.xml><?xml version="1.0" encoding="utf-8"?>
<sst xmlns="http://schemas.openxmlformats.org/spreadsheetml/2006/main" count="236" uniqueCount="130">
  <si>
    <t xml:space="preserve">SUPRAFETE ESTIMATIVE TABARA HELP CAMPUS
</t>
  </si>
  <si>
    <t>DATE TEREN</t>
  </si>
  <si>
    <t>Terenul 1 (propietatea Help Autism)
Terenul 2 (proces de achizitionare)
Suprafata totala teren
Perimetru imprejmuire</t>
  </si>
  <si>
    <t xml:space="preserve">   12934 mp
   583 mp
   13517 mp
   486 ml</t>
  </si>
  <si>
    <t xml:space="preserve">                DATE TEREN</t>
  </si>
  <si>
    <t>Date generate teren: Terenul 1 = 12934 mp Terenul 2 = 583 mp S total teren = 13517 mp Perimetru imprejmuire = 486 ml</t>
  </si>
  <si>
    <t>categorie</t>
  </si>
  <si>
    <t>nr.</t>
  </si>
  <si>
    <t>spatiu</t>
  </si>
  <si>
    <t xml:space="preserve">buc. </t>
  </si>
  <si>
    <t>supraf. / unitate</t>
  </si>
  <si>
    <t>supraf. Totala</t>
  </si>
  <si>
    <t xml:space="preserve">Terenul 1 </t>
  </si>
  <si>
    <t>mp</t>
  </si>
  <si>
    <r>
      <rPr>
        <rFont val="Arial"/>
        <b/>
        <color theme="1"/>
      </rPr>
      <t xml:space="preserve">A. </t>
    </r>
    <r>
      <rPr>
        <rFont val="Arial"/>
        <b/>
        <color theme="1"/>
      </rPr>
      <t>CAZARE</t>
    </r>
  </si>
  <si>
    <t>A.1</t>
  </si>
  <si>
    <t>Unitati de cazare 2 locuri     total = 32 locuri</t>
  </si>
  <si>
    <t>Terenul 2</t>
  </si>
  <si>
    <t>A.2</t>
  </si>
  <si>
    <t>Unitati de cazare 4 locuri    total = 68 locuri</t>
  </si>
  <si>
    <t>S total teren</t>
  </si>
  <si>
    <t>TOTAL CAZARE</t>
  </si>
  <si>
    <t>Perimetru imprejmuire</t>
  </si>
  <si>
    <t>ml</t>
  </si>
  <si>
    <r>
      <rPr>
        <rFont val="Arial"/>
        <b/>
        <color theme="1"/>
      </rPr>
      <t xml:space="preserve">B. </t>
    </r>
    <r>
      <rPr>
        <rFont val="Arial"/>
        <b/>
        <color theme="1"/>
      </rPr>
      <t>CANTINA</t>
    </r>
  </si>
  <si>
    <t>B.1.</t>
  </si>
  <si>
    <t>Sala de mese (50 pers.)</t>
  </si>
  <si>
    <t>100 locuri</t>
  </si>
  <si>
    <t>B.2.</t>
  </si>
  <si>
    <t>Toalete</t>
  </si>
  <si>
    <t>B.3.</t>
  </si>
  <si>
    <t>Terasa ext. acoperita</t>
  </si>
  <si>
    <t>B.4.</t>
  </si>
  <si>
    <t>Bucatarie + (Toalete,vestiare)</t>
  </si>
  <si>
    <t>B.5.</t>
  </si>
  <si>
    <t>Pavilion deschis - Chiosc</t>
  </si>
  <si>
    <t>TOTAL CANTINA</t>
  </si>
  <si>
    <r>
      <rPr>
        <rFont val="Arial"/>
        <b/>
        <color theme="1"/>
      </rPr>
      <t xml:space="preserve">C. </t>
    </r>
    <r>
      <rPr>
        <rFont val="Arial"/>
        <b/>
        <color theme="1"/>
      </rPr>
      <t>ACTIVITATI
  TERAPIE
(interior)</t>
    </r>
  </si>
  <si>
    <t>C.1.</t>
  </si>
  <si>
    <t>Camera pt. act. de gatit</t>
  </si>
  <si>
    <t>C.2.</t>
  </si>
  <si>
    <t>Sala multifunctionala</t>
  </si>
  <si>
    <t>C.3.</t>
  </si>
  <si>
    <t>Terasa exterioara</t>
  </si>
  <si>
    <t>C.4.</t>
  </si>
  <si>
    <t>Anexa depozitare</t>
  </si>
  <si>
    <t>C.5.</t>
  </si>
  <si>
    <t>Camera terapii alternative</t>
  </si>
  <si>
    <t>C.6.</t>
  </si>
  <si>
    <t>Toalete zona activitati</t>
  </si>
  <si>
    <t>C.7.</t>
  </si>
  <si>
    <t>Spatii terapie prin apa</t>
  </si>
  <si>
    <t xml:space="preserve">Piscina </t>
  </si>
  <si>
    <t>Bazin</t>
  </si>
  <si>
    <t>Circulatii</t>
  </si>
  <si>
    <t>Supraf. sala piscina</t>
  </si>
  <si>
    <t>Intrare, toalete, dusuri, vestiare</t>
  </si>
  <si>
    <t>Anexe tehnice</t>
  </si>
  <si>
    <t>Supraf. terapie prin apa</t>
  </si>
  <si>
    <t>TOTAL ACTIVITATI TERAPIE INTERIOR</t>
  </si>
  <si>
    <r>
      <rPr>
        <rFont val="Arial"/>
        <b/>
        <color theme="1"/>
      </rPr>
      <t xml:space="preserve">D. </t>
    </r>
    <r>
      <rPr>
        <rFont val="Arial"/>
        <b/>
        <color theme="1"/>
      </rPr>
      <t>ACTIVITATI 
  TERAPIE
(exterior)</t>
    </r>
  </si>
  <si>
    <t>D.1.</t>
  </si>
  <si>
    <t>Platforma de joaca</t>
  </si>
  <si>
    <t>D.2.</t>
  </si>
  <si>
    <t>Gradina senzoriala</t>
  </si>
  <si>
    <t>D.3.</t>
  </si>
  <si>
    <t>Loc de simulare circulatie</t>
  </si>
  <si>
    <t>D.4.</t>
  </si>
  <si>
    <t>Zona gradinarit</t>
  </si>
  <si>
    <t>D.5.</t>
  </si>
  <si>
    <t>Zona de vatra</t>
  </si>
  <si>
    <t>D.6.</t>
  </si>
  <si>
    <t>Zona amfiteatru</t>
  </si>
  <si>
    <t>D.7.</t>
  </si>
  <si>
    <t>Zona telescop</t>
  </si>
  <si>
    <t>TOTAL ACTIVITATI TERAPIE EXTERIOR</t>
  </si>
  <si>
    <r>
      <rPr>
        <rFont val="Arial"/>
        <b/>
        <color theme="1"/>
      </rPr>
      <t xml:space="preserve">E. </t>
    </r>
    <r>
      <rPr>
        <rFont val="Arial"/>
        <b/>
        <color theme="1"/>
      </rPr>
      <t>ADMINISTRATIV</t>
    </r>
  </si>
  <si>
    <t>E.1.</t>
  </si>
  <si>
    <t>Receptie,zona de asteptare, expozitie, camera bagaje, toalete</t>
  </si>
  <si>
    <t>E.2.</t>
  </si>
  <si>
    <t>Birouri</t>
  </si>
  <si>
    <t>Birouri (manager, contabil, meeting)</t>
  </si>
  <si>
    <t>Cabinet medical, sala de asteptere, sala de tratament, GS)</t>
  </si>
  <si>
    <t>Toalete, vestiare angajati</t>
  </si>
  <si>
    <t xml:space="preserve">TOTAL ADMINISTRATIV   </t>
  </si>
  <si>
    <r>
      <rPr>
        <rFont val="Arial"/>
        <b/>
        <color theme="1"/>
      </rPr>
      <t xml:space="preserve">F. </t>
    </r>
    <r>
      <rPr>
        <rFont val="Arial"/>
        <b/>
        <color theme="1"/>
      </rPr>
      <t>FACILITATI TEHNOLOGICE</t>
    </r>
  </si>
  <si>
    <t>F.1.</t>
  </si>
  <si>
    <t>Pavilion de intretinere spatiu</t>
  </si>
  <si>
    <t>F.2.</t>
  </si>
  <si>
    <t>Gestiune Gunoi</t>
  </si>
  <si>
    <t>Spalatorie</t>
  </si>
  <si>
    <t>TOTAL FACILITATI TEHNOLOGICE</t>
  </si>
  <si>
    <r>
      <rPr>
        <rFont val="Arial"/>
        <b/>
        <color theme="1"/>
      </rPr>
      <t xml:space="preserve">G. </t>
    </r>
    <r>
      <rPr>
        <rFont val="Arial"/>
        <b/>
        <color theme="1"/>
      </rPr>
      <t>AMENAJARI EXTERIOARE ANSAMBLU</t>
    </r>
  </si>
  <si>
    <t>G.1.</t>
  </si>
  <si>
    <t>Parcari (masini, autocare, biciclete)</t>
  </si>
  <si>
    <t>Paza (modul locuibil)</t>
  </si>
  <si>
    <t>Sistem drum, alei, acces</t>
  </si>
  <si>
    <t>TOTAL AMENAJARI EXTERIOARE ANSAMBLU</t>
  </si>
  <si>
    <r>
      <rPr>
        <rFont val="Arial"/>
        <b/>
        <color theme="1"/>
      </rPr>
      <t xml:space="preserve">H. </t>
    </r>
    <r>
      <rPr>
        <rFont val="Arial"/>
        <b/>
        <color theme="1"/>
      </rPr>
      <t>GRADINA ANSAMBLU</t>
    </r>
  </si>
  <si>
    <t>H</t>
  </si>
  <si>
    <t>restul terenului ramas</t>
  </si>
  <si>
    <r>
      <rPr>
        <rFont val="Arial"/>
        <b/>
        <color theme="1"/>
      </rPr>
      <t xml:space="preserve">I. </t>
    </r>
    <r>
      <rPr>
        <rFont val="Arial"/>
        <b/>
        <color theme="1"/>
      </rPr>
      <t>IMPREJMUIRE SI ACCES</t>
    </r>
  </si>
  <si>
    <t>I</t>
  </si>
  <si>
    <t>perimetru incinta</t>
  </si>
  <si>
    <t xml:space="preserve">TOTAL SUPRATATA UTILA </t>
  </si>
  <si>
    <t>TOTAL SUPRATATA AMENAJARI EXT.</t>
  </si>
  <si>
    <t>TOTAL SUPRATATA CONSTRUITA DESFASURATA</t>
  </si>
  <si>
    <t>Rezerve teren pentru functiuni viitoare</t>
  </si>
  <si>
    <t>C.8</t>
  </si>
  <si>
    <t>Centru de colectare si procesare flora spontana</t>
  </si>
  <si>
    <t>Micro-centru piscicol</t>
  </si>
  <si>
    <t>SUPRAFETE ESTIMATIVE // PROPUSE TABARA HELP CAMPUS</t>
  </si>
  <si>
    <t>Terenul 1 (propietatea Help Autism)</t>
  </si>
  <si>
    <t>SUPRAFATE 
ESTIMATE</t>
  </si>
  <si>
    <t>SUPRAFETE
 PROPUSE</t>
  </si>
  <si>
    <t>Terenul 2 (proces de achizitionare)</t>
  </si>
  <si>
    <t>Suprafata totala teren</t>
  </si>
  <si>
    <t>suprafata
totala
ESTIMATA</t>
  </si>
  <si>
    <t>suprafata
totala
PROPUSE</t>
  </si>
  <si>
    <t>suprafata
totala
PROPUSA</t>
  </si>
  <si>
    <r>
      <rPr>
        <rFont val="Arial"/>
        <b/>
        <color theme="1"/>
      </rPr>
      <t xml:space="preserve">A. </t>
    </r>
    <r>
      <rPr>
        <rFont val="Arial"/>
        <b/>
        <color theme="1"/>
      </rPr>
      <t>CAZARE</t>
    </r>
  </si>
  <si>
    <t xml:space="preserve">TOTAL CAZARE                            </t>
  </si>
  <si>
    <r>
      <rPr>
        <rFont val="Arial"/>
        <b/>
        <color theme="1"/>
      </rPr>
      <t xml:space="preserve">B. </t>
    </r>
    <r>
      <rPr>
        <rFont val="Arial"/>
        <b/>
        <color theme="1"/>
      </rPr>
      <t>CANTINA</t>
    </r>
  </si>
  <si>
    <r>
      <rPr>
        <rFont val="Arial"/>
        <b/>
        <color theme="1"/>
      </rPr>
      <t xml:space="preserve">C. </t>
    </r>
    <r>
      <rPr>
        <rFont val="Arial"/>
        <b/>
        <color theme="1"/>
      </rPr>
      <t>ACTIVITATI
  TERAPIE
(interior)</t>
    </r>
  </si>
  <si>
    <r>
      <rPr>
        <rFont val="Arial"/>
        <b/>
        <color theme="1"/>
      </rPr>
      <t xml:space="preserve">D. </t>
    </r>
    <r>
      <rPr>
        <rFont val="Arial"/>
        <b/>
        <color theme="1"/>
      </rPr>
      <t>ACTIVITATI 
  TERAPIE
(exterior)</t>
    </r>
  </si>
  <si>
    <r>
      <rPr>
        <rFont val="Arial"/>
        <b/>
        <color theme="1"/>
      </rPr>
      <t xml:space="preserve">E. </t>
    </r>
    <r>
      <rPr>
        <rFont val="Arial"/>
        <b/>
        <color theme="1"/>
      </rPr>
      <t>ADMINISTRATIV</t>
    </r>
  </si>
  <si>
    <r>
      <rPr>
        <rFont val="Arial"/>
        <b/>
        <color theme="1"/>
      </rPr>
      <t xml:space="preserve">F. </t>
    </r>
    <r>
      <rPr>
        <rFont val="Arial"/>
        <b/>
        <color theme="1"/>
      </rPr>
      <t>FACILITATI TEHNOLOGICE</t>
    </r>
  </si>
  <si>
    <r>
      <rPr>
        <rFont val="Arial"/>
        <b/>
        <color theme="1"/>
      </rPr>
      <t xml:space="preserve">G. </t>
    </r>
    <r>
      <rPr>
        <rFont val="Arial"/>
        <b/>
        <color theme="1"/>
      </rPr>
      <t>AMENAJARI EXTERIOARE ANSAMBLU</t>
    </r>
  </si>
  <si>
    <r>
      <rPr>
        <rFont val="Arial"/>
        <b/>
        <color theme="1"/>
      </rPr>
      <t xml:space="preserve">H. </t>
    </r>
    <r>
      <rPr>
        <rFont val="Arial"/>
        <b/>
        <color theme="1"/>
      </rPr>
      <t>GRADINA ANSAMBLU</t>
    </r>
  </si>
  <si>
    <r>
      <rPr>
        <rFont val="Arial"/>
        <b/>
        <color theme="1"/>
      </rPr>
      <t xml:space="preserve">I. </t>
    </r>
    <r>
      <rPr>
        <rFont val="Arial"/>
        <b/>
        <color theme="1"/>
      </rPr>
      <t>IMPREJMUIRE SI ACCES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</si>
</sst>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5.0"/>
      <color theme="1"/>
      <name val="Arial"/>
    </font>
    <font/>
    <font>
      <color theme="1"/>
      <name val="Arial"/>
    </font>
    <font>
      <b/>
      <color theme="1"/>
      <name val="Arial"/>
    </font>
    <font>
      <b/>
      <color rgb="FFFFFF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A2C4C9"/>
        <bgColor rgb="FFA2C4C9"/>
      </patternFill>
    </fill>
    <fill>
      <patternFill patternType="solid">
        <fgColor rgb="FFD9D9D9"/>
        <bgColor rgb="FFD9D9D9"/>
      </patternFill>
    </fill>
    <fill>
      <patternFill patternType="solid">
        <fgColor rgb="FF76A5AF"/>
        <bgColor rgb="FF76A5AF"/>
      </patternFill>
    </fill>
    <fill>
      <patternFill patternType="solid">
        <fgColor rgb="FF134F5C"/>
        <bgColor rgb="FF134F5C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2" fontId="3" numFmtId="0" xfId="0" applyBorder="1" applyFont="1"/>
    <xf borderId="1" fillId="2" fontId="4" numFmtId="0" xfId="0" applyAlignment="1" applyBorder="1" applyFont="1">
      <alignment horizontal="center" vertical="center"/>
    </xf>
    <xf borderId="2" fillId="2" fontId="3" numFmtId="0" xfId="0" applyAlignment="1" applyBorder="1" applyFont="1">
      <alignment vertical="center"/>
    </xf>
    <xf borderId="4" fillId="0" fontId="3" numFmtId="0" xfId="0" applyAlignment="1" applyBorder="1" applyFont="1">
      <alignment vertical="bottom"/>
    </xf>
    <xf borderId="5" fillId="2" fontId="4" numFmtId="0" xfId="0" applyBorder="1" applyFont="1"/>
    <xf borderId="6" fillId="0" fontId="2" numFmtId="0" xfId="0" applyBorder="1" applyFont="1"/>
    <xf borderId="7" fillId="0" fontId="2" numFmtId="0" xfId="0" applyBorder="1" applyFont="1"/>
    <xf borderId="4" fillId="0" fontId="3" numFmtId="0" xfId="0" applyAlignment="1" applyBorder="1" applyFont="1">
      <alignment shrinkToFit="0" vertical="bottom" wrapText="0"/>
    </xf>
    <xf borderId="5" fillId="3" fontId="4" numFmtId="0" xfId="0" applyAlignment="1" applyBorder="1" applyFill="1" applyFont="1">
      <alignment horizontal="center" vertical="center"/>
    </xf>
    <xf borderId="6" fillId="3" fontId="4" numFmtId="0" xfId="0" applyAlignment="1" applyBorder="1" applyFont="1">
      <alignment horizontal="center" vertical="center"/>
    </xf>
    <xf borderId="6" fillId="3" fontId="4" numFmtId="0" xfId="0" applyAlignment="1" applyBorder="1" applyFont="1">
      <alignment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0" fillId="0" fontId="3" numFmtId="0" xfId="0" applyFont="1"/>
    <xf borderId="7" fillId="3" fontId="3" numFmtId="0" xfId="0" applyBorder="1" applyFont="1"/>
    <xf borderId="0" fillId="2" fontId="3" numFmtId="0" xfId="0" applyAlignment="1" applyFont="1">
      <alignment horizontal="right" vertical="bottom"/>
    </xf>
    <xf borderId="0" fillId="2" fontId="3" numFmtId="0" xfId="0" applyAlignment="1" applyFont="1">
      <alignment horizontal="center" vertical="bottom"/>
    </xf>
    <xf borderId="4" fillId="2" fontId="3" numFmtId="0" xfId="0" applyAlignment="1" applyBorder="1" applyFont="1">
      <alignment vertical="bottom"/>
    </xf>
    <xf borderId="8" fillId="2" fontId="4" numFmtId="0" xfId="0" applyAlignment="1" applyBorder="1" applyFont="1">
      <alignment horizontal="center" vertical="center"/>
    </xf>
    <xf borderId="0" fillId="2" fontId="3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1" fillId="0" fontId="2" numFmtId="0" xfId="0" applyBorder="1" applyFont="1"/>
    <xf borderId="12" fillId="2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shrinkToFit="0" vertical="center" wrapText="1"/>
    </xf>
    <xf borderId="12" fillId="0" fontId="2" numFmtId="0" xfId="0" applyBorder="1" applyFont="1"/>
    <xf borderId="12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0" fillId="4" fontId="3" numFmtId="0" xfId="0" applyAlignment="1" applyFill="1" applyFont="1">
      <alignment horizontal="right" vertical="bottom"/>
    </xf>
    <xf borderId="0" fillId="4" fontId="4" numFmtId="0" xfId="0" applyAlignment="1" applyFont="1">
      <alignment horizontal="center" vertical="bottom"/>
    </xf>
    <xf borderId="4" fillId="4" fontId="3" numFmtId="0" xfId="0" applyAlignment="1" applyBorder="1" applyFont="1">
      <alignment vertical="bottom"/>
    </xf>
    <xf borderId="8" fillId="5" fontId="3" numFmtId="0" xfId="0" applyAlignment="1" applyBorder="1" applyFill="1" applyFont="1">
      <alignment horizontal="right" shrinkToFit="0" vertical="center" wrapText="1"/>
    </xf>
    <xf borderId="9" fillId="0" fontId="2" numFmtId="0" xfId="0" applyBorder="1" applyFont="1"/>
    <xf borderId="15" fillId="6" fontId="5" numFmtId="0" xfId="0" applyAlignment="1" applyBorder="1" applyFill="1" applyFont="1">
      <alignment horizontal="center" shrinkToFit="0" vertical="center" wrapText="1"/>
    </xf>
    <xf borderId="4" fillId="4" fontId="3" numFmtId="0" xfId="0" applyAlignment="1" applyBorder="1" applyFont="1">
      <alignment horizontal="right" vertical="bottom"/>
    </xf>
    <xf borderId="4" fillId="4" fontId="4" numFmtId="0" xfId="0" applyAlignment="1" applyBorder="1" applyFont="1">
      <alignment horizontal="center" vertical="bottom"/>
    </xf>
    <xf borderId="2" fillId="2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0" fillId="7" fontId="3" numFmtId="0" xfId="0" applyAlignment="1" applyFill="1" applyFont="1">
      <alignment horizontal="center"/>
    </xf>
    <xf borderId="0" fillId="7" fontId="3" numFmtId="0" xfId="0" applyAlignment="1" applyFont="1">
      <alignment vertical="bottom"/>
    </xf>
    <xf borderId="0" fillId="7" fontId="3" numFmtId="0" xfId="0" applyAlignment="1" applyFont="1">
      <alignment horizontal="center" vertical="bottom"/>
    </xf>
    <xf borderId="4" fillId="7" fontId="3" numFmtId="0" xfId="0" applyAlignment="1" applyBorder="1" applyFont="1">
      <alignment shrinkToFit="0" vertical="bottom" wrapText="0"/>
    </xf>
    <xf borderId="15" fillId="6" fontId="5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12" fillId="0" fontId="3" numFmtId="0" xfId="0" applyAlignment="1" applyBorder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2" fillId="0" fontId="3" numFmtId="0" xfId="0" applyAlignment="1" applyBorder="1" applyFont="1">
      <alignment vertical="center"/>
    </xf>
    <xf borderId="3" fillId="0" fontId="4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vertical="center"/>
    </xf>
    <xf borderId="13" fillId="0" fontId="4" numFmtId="0" xfId="0" applyAlignment="1" applyBorder="1" applyFont="1">
      <alignment horizontal="center" vertical="center"/>
    </xf>
    <xf borderId="11" fillId="3" fontId="4" numFmtId="0" xfId="0" applyAlignment="1" applyBorder="1" applyFont="1">
      <alignment horizontal="right" vertical="center"/>
    </xf>
    <xf borderId="14" fillId="6" fontId="5" numFmtId="0" xfId="0" applyAlignment="1" applyBorder="1" applyFont="1">
      <alignment horizontal="center" vertical="center"/>
    </xf>
    <xf borderId="5" fillId="3" fontId="4" numFmtId="0" xfId="0" applyAlignment="1" applyBorder="1" applyFont="1">
      <alignment horizontal="right" vertical="center"/>
    </xf>
    <xf borderId="4" fillId="6" fontId="5" numFmtId="0" xfId="0" applyAlignment="1" applyBorder="1" applyFont="1">
      <alignment horizontal="center" vertical="center"/>
    </xf>
    <xf borderId="1" fillId="3" fontId="5" numFmtId="0" xfId="0" applyAlignment="1" applyBorder="1" applyFont="1">
      <alignment horizontal="right" vertical="center"/>
    </xf>
    <xf borderId="10" fillId="6" fontId="5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horizont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horizontal="left" vertical="center"/>
    </xf>
    <xf borderId="3" fillId="2" fontId="3" numFmtId="0" xfId="0" applyAlignment="1" applyBorder="1" applyFont="1">
      <alignment horizontal="center" vertical="center"/>
    </xf>
    <xf borderId="8" fillId="2" fontId="3" numFmtId="0" xfId="0" applyAlignment="1" applyBorder="1" applyFont="1">
      <alignment vertical="center"/>
    </xf>
    <xf borderId="0" fillId="2" fontId="3" numFmtId="0" xfId="0" applyAlignment="1" applyFont="1">
      <alignment horizontal="left" vertical="center"/>
    </xf>
    <xf borderId="9" fillId="2" fontId="3" numFmtId="0" xfId="0" applyAlignment="1" applyBorder="1" applyFont="1">
      <alignment horizontal="center" vertical="center"/>
    </xf>
    <xf borderId="11" fillId="2" fontId="3" numFmtId="0" xfId="0" applyAlignment="1" applyBorder="1" applyFont="1">
      <alignment vertical="center"/>
    </xf>
    <xf borderId="12" fillId="2" fontId="3" numFmtId="0" xfId="0" applyAlignment="1" applyBorder="1" applyFont="1">
      <alignment horizontal="left" vertical="center"/>
    </xf>
    <xf borderId="13" fillId="2" fontId="3" numFmtId="0" xfId="0" applyAlignment="1" applyBorder="1" applyFont="1">
      <alignment horizontal="center" vertical="center"/>
    </xf>
    <xf borderId="12" fillId="3" fontId="4" numFmtId="0" xfId="0" applyAlignment="1" applyBorder="1" applyFont="1">
      <alignment shrinkToFit="0" vertical="center" wrapText="1"/>
    </xf>
    <xf borderId="12" fillId="3" fontId="4" numFmtId="0" xfId="0" applyAlignment="1" applyBorder="1" applyFont="1">
      <alignment horizontal="center" vertical="center"/>
    </xf>
    <xf borderId="5" fillId="8" fontId="4" numFmtId="0" xfId="0" applyAlignment="1" applyBorder="1" applyFill="1" applyFont="1">
      <alignment horizontal="center" shrinkToFit="0" vertical="center" wrapText="1"/>
    </xf>
    <xf borderId="7" fillId="8" fontId="4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9" fillId="5" fontId="3" numFmtId="0" xfId="0" applyAlignment="1" applyBorder="1" applyFont="1">
      <alignment horizontal="right" shrinkToFit="0" vertical="center" wrapText="1"/>
    </xf>
    <xf borderId="5" fillId="9" fontId="3" numFmtId="0" xfId="0" applyAlignment="1" applyBorder="1" applyFill="1" applyFont="1">
      <alignment horizontal="center" vertical="bottom"/>
    </xf>
    <xf borderId="7" fillId="9" fontId="3" numFmtId="0" xfId="0" applyAlignment="1" applyBorder="1" applyFont="1">
      <alignment horizontal="center" vertical="bottom"/>
    </xf>
    <xf borderId="8" fillId="0" fontId="3" numFmtId="0" xfId="0" applyAlignment="1" applyBorder="1" applyFont="1">
      <alignment horizontal="center" vertical="bottom"/>
    </xf>
    <xf borderId="9" fillId="0" fontId="3" numFmtId="0" xfId="0" applyAlignment="1" applyBorder="1" applyFont="1">
      <alignment horizontal="center" vertical="bottom"/>
    </xf>
    <xf borderId="11" fillId="6" fontId="5" numFmtId="0" xfId="0" applyAlignment="1" applyBorder="1" applyFont="1">
      <alignment horizontal="center" vertical="center"/>
    </xf>
    <xf borderId="1" fillId="9" fontId="3" numFmtId="0" xfId="0" applyAlignment="1" applyBorder="1" applyFont="1">
      <alignment horizontal="center" vertical="bottom"/>
    </xf>
    <xf borderId="3" fillId="9" fontId="3" numFmtId="0" xfId="0" applyAlignment="1" applyBorder="1" applyFont="1">
      <alignment horizontal="center" vertical="bottom"/>
    </xf>
    <xf borderId="5" fillId="6" fontId="5" numFmtId="0" xfId="0" applyAlignment="1" applyBorder="1" applyFont="1">
      <alignment horizontal="center" vertical="center"/>
    </xf>
    <xf borderId="8" fillId="9" fontId="3" numFmtId="0" xfId="0" applyAlignment="1" applyBorder="1" applyFont="1">
      <alignment horizontal="center" vertical="bottom"/>
    </xf>
    <xf borderId="9" fillId="9" fontId="3" numFmtId="0" xfId="0" applyAlignment="1" applyBorder="1" applyFont="1">
      <alignment horizontal="center" vertical="bottom"/>
    </xf>
    <xf borderId="1" fillId="6" fontId="5" numFmtId="0" xfId="0" applyAlignment="1" applyBorder="1" applyFont="1">
      <alignment horizontal="center" vertical="center"/>
    </xf>
    <xf borderId="11" fillId="9" fontId="3" numFmtId="0" xfId="0" applyAlignment="1" applyBorder="1" applyFont="1">
      <alignment horizontal="center" vertical="bottom"/>
    </xf>
    <xf borderId="13" fillId="9" fontId="3" numFmtId="0" xfId="0" applyAlignment="1" applyBorder="1" applyFont="1">
      <alignment horizontal="center" vertical="bottom"/>
    </xf>
    <xf borderId="11" fillId="0" fontId="3" numFmtId="0" xfId="0" applyAlignment="1" applyBorder="1" applyFont="1">
      <alignment horizontal="center" vertical="bottom"/>
    </xf>
    <xf borderId="13" fillId="0" fontId="3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17.63"/>
    <col customWidth="1" min="3" max="3" width="12.63"/>
    <col customWidth="1" min="4" max="4" width="17.75"/>
    <col customWidth="1" min="5" max="5" width="26.38"/>
    <col customWidth="1" min="6" max="6" width="6.63"/>
  </cols>
  <sheetData>
    <row r="1" ht="15.75" customHeight="1"/>
    <row r="2" ht="15.75" customHeight="1">
      <c r="B2" s="1" t="s">
        <v>0</v>
      </c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5"/>
      <c r="P2" s="5"/>
      <c r="Q2" s="5"/>
      <c r="R2" s="4"/>
      <c r="S2" s="4"/>
      <c r="T2" s="4"/>
      <c r="U2" s="4"/>
      <c r="V2" s="4"/>
      <c r="W2" s="4"/>
      <c r="X2" s="4"/>
      <c r="Y2" s="4"/>
    </row>
    <row r="3" ht="15.75" customHeight="1">
      <c r="B3" s="6" t="s">
        <v>1</v>
      </c>
      <c r="C3" s="2"/>
      <c r="D3" s="7" t="s">
        <v>2</v>
      </c>
      <c r="E3" s="7" t="s">
        <v>3</v>
      </c>
      <c r="F3" s="2"/>
      <c r="G3" s="2"/>
      <c r="H3" s="3"/>
      <c r="I3" s="4"/>
      <c r="J3" s="4"/>
      <c r="K3" s="4"/>
      <c r="L3" s="4"/>
      <c r="M3" s="4"/>
      <c r="N3" s="8"/>
      <c r="O3" s="9" t="s">
        <v>4</v>
      </c>
      <c r="P3" s="10"/>
      <c r="Q3" s="11"/>
      <c r="R3" s="4"/>
      <c r="S3" s="12" t="s">
        <v>5</v>
      </c>
      <c r="T3" s="8"/>
      <c r="U3" s="8"/>
      <c r="V3" s="8"/>
      <c r="W3" s="8"/>
      <c r="X3" s="8"/>
      <c r="Y3" s="8"/>
    </row>
    <row r="4" ht="15.75" customHeight="1">
      <c r="B4" s="13" t="s">
        <v>6</v>
      </c>
      <c r="C4" s="14" t="s">
        <v>7</v>
      </c>
      <c r="D4" s="15" t="s">
        <v>8</v>
      </c>
      <c r="E4" s="10"/>
      <c r="F4" s="14" t="s">
        <v>9</v>
      </c>
      <c r="G4" s="16" t="s">
        <v>10</v>
      </c>
      <c r="H4" s="17" t="s">
        <v>11</v>
      </c>
      <c r="I4" s="18" t="s">
        <v>10</v>
      </c>
      <c r="J4" s="18" t="s">
        <v>11</v>
      </c>
      <c r="K4" s="18"/>
      <c r="L4" s="18"/>
      <c r="M4" s="18"/>
      <c r="N4" s="19"/>
      <c r="O4" s="20" t="s">
        <v>12</v>
      </c>
      <c r="P4" s="21">
        <v>12934.0</v>
      </c>
      <c r="Q4" s="22" t="s">
        <v>13</v>
      </c>
      <c r="R4" s="4"/>
      <c r="S4" s="4"/>
      <c r="T4" s="4"/>
      <c r="U4" s="4"/>
      <c r="V4" s="4"/>
      <c r="W4" s="4"/>
      <c r="X4" s="4"/>
      <c r="Y4" s="4"/>
    </row>
    <row r="5" ht="15.75" customHeight="1">
      <c r="B5" s="23" t="s">
        <v>14</v>
      </c>
      <c r="C5" s="24" t="s">
        <v>15</v>
      </c>
      <c r="D5" s="25" t="s">
        <v>16</v>
      </c>
      <c r="F5" s="26">
        <v>16.0</v>
      </c>
      <c r="G5" s="27">
        <v>30.0</v>
      </c>
      <c r="H5" s="28">
        <f t="shared" ref="H5:H6" si="1">F5*G5</f>
        <v>480</v>
      </c>
      <c r="I5" s="18"/>
      <c r="J5" s="18"/>
      <c r="K5" s="18"/>
      <c r="L5" s="18"/>
      <c r="M5" s="18"/>
      <c r="N5" s="29"/>
      <c r="O5" s="20" t="s">
        <v>17</v>
      </c>
      <c r="P5" s="21">
        <v>583.0</v>
      </c>
      <c r="Q5" s="22" t="s">
        <v>13</v>
      </c>
      <c r="R5" s="4"/>
      <c r="S5" s="4"/>
      <c r="T5" s="4"/>
      <c r="U5" s="4"/>
      <c r="V5" s="4"/>
      <c r="W5" s="4"/>
      <c r="X5" s="4"/>
      <c r="Y5" s="4"/>
    </row>
    <row r="6" ht="15.75" customHeight="1">
      <c r="B6" s="30"/>
      <c r="C6" s="31" t="s">
        <v>18</v>
      </c>
      <c r="D6" s="32" t="s">
        <v>19</v>
      </c>
      <c r="E6" s="33"/>
      <c r="F6" s="34">
        <v>17.0</v>
      </c>
      <c r="G6" s="35">
        <v>50.0</v>
      </c>
      <c r="H6" s="36">
        <f t="shared" si="1"/>
        <v>850</v>
      </c>
      <c r="I6" s="18"/>
      <c r="J6" s="18"/>
      <c r="K6" s="18"/>
      <c r="L6" s="18"/>
      <c r="M6" s="18"/>
      <c r="N6" s="37"/>
      <c r="O6" s="38" t="s">
        <v>20</v>
      </c>
      <c r="P6" s="39">
        <f>P4+P5</f>
        <v>13517</v>
      </c>
      <c r="Q6" s="40" t="s">
        <v>13</v>
      </c>
      <c r="R6" s="4"/>
      <c r="S6" s="4"/>
      <c r="T6" s="4"/>
      <c r="U6" s="4"/>
      <c r="V6" s="4"/>
      <c r="W6" s="4"/>
      <c r="X6" s="4"/>
      <c r="Y6" s="4"/>
    </row>
    <row r="7" ht="15.75" customHeight="1">
      <c r="B7" s="41" t="s">
        <v>21</v>
      </c>
      <c r="G7" s="42"/>
      <c r="H7" s="43">
        <f>SUM(H5:H6)</f>
        <v>1330</v>
      </c>
      <c r="I7" s="4"/>
      <c r="J7" s="4"/>
      <c r="K7" s="4"/>
      <c r="L7" s="4"/>
      <c r="M7" s="4"/>
      <c r="N7" s="8"/>
      <c r="O7" s="44" t="s">
        <v>22</v>
      </c>
      <c r="P7" s="45">
        <v>486.0</v>
      </c>
      <c r="Q7" s="40" t="s">
        <v>23</v>
      </c>
      <c r="R7" s="4"/>
      <c r="S7" s="4"/>
      <c r="T7" s="4"/>
      <c r="U7" s="4"/>
      <c r="V7" s="4"/>
      <c r="W7" s="4"/>
      <c r="X7" s="4"/>
      <c r="Y7" s="4"/>
    </row>
    <row r="8" ht="15.75" customHeight="1">
      <c r="B8" s="6" t="s">
        <v>24</v>
      </c>
      <c r="C8" s="46" t="s">
        <v>25</v>
      </c>
      <c r="D8" s="47" t="s">
        <v>26</v>
      </c>
      <c r="E8" s="2"/>
      <c r="F8" s="48">
        <v>1.0</v>
      </c>
      <c r="G8" s="49">
        <v>150.0</v>
      </c>
      <c r="H8" s="50">
        <f t="shared" ref="H8:H12" si="2">F8*G8</f>
        <v>150</v>
      </c>
      <c r="I8" s="4"/>
      <c r="J8" s="4"/>
      <c r="K8" s="4"/>
      <c r="L8" s="4"/>
      <c r="M8" s="4"/>
      <c r="N8" s="4"/>
      <c r="O8" s="4" t="s">
        <v>27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ht="15.75" customHeight="1">
      <c r="B9" s="51"/>
      <c r="C9" s="24" t="s">
        <v>28</v>
      </c>
      <c r="D9" s="25" t="s">
        <v>29</v>
      </c>
      <c r="F9" s="26">
        <v>1.0</v>
      </c>
      <c r="G9" s="27">
        <v>45.0</v>
      </c>
      <c r="H9" s="28">
        <f t="shared" si="2"/>
        <v>45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.75" customHeight="1">
      <c r="B10" s="51"/>
      <c r="C10" s="24" t="s">
        <v>30</v>
      </c>
      <c r="D10" s="25" t="s">
        <v>31</v>
      </c>
      <c r="F10" s="26">
        <v>1.0</v>
      </c>
      <c r="G10" s="27">
        <v>60.0</v>
      </c>
      <c r="H10" s="28">
        <f t="shared" si="2"/>
        <v>60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B11" s="51"/>
      <c r="C11" s="24" t="s">
        <v>32</v>
      </c>
      <c r="D11" s="25" t="s">
        <v>33</v>
      </c>
      <c r="F11" s="26">
        <v>1.0</v>
      </c>
      <c r="G11" s="27">
        <v>250.0</v>
      </c>
      <c r="H11" s="28">
        <f t="shared" si="2"/>
        <v>250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B12" s="30"/>
      <c r="C12" s="31" t="s">
        <v>34</v>
      </c>
      <c r="D12" s="32" t="s">
        <v>35</v>
      </c>
      <c r="E12" s="33"/>
      <c r="F12" s="34">
        <v>1.0</v>
      </c>
      <c r="G12" s="35">
        <v>40.0</v>
      </c>
      <c r="H12" s="36">
        <f t="shared" si="2"/>
        <v>40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B13" s="41" t="s">
        <v>36</v>
      </c>
      <c r="G13" s="42"/>
      <c r="H13" s="43">
        <f>SUM(H8:H12)</f>
        <v>545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B14" s="6" t="s">
        <v>37</v>
      </c>
      <c r="C14" s="46" t="s">
        <v>38</v>
      </c>
      <c r="D14" s="47" t="s">
        <v>39</v>
      </c>
      <c r="E14" s="2"/>
      <c r="F14" s="48">
        <v>1.0</v>
      </c>
      <c r="G14" s="49">
        <v>50.0</v>
      </c>
      <c r="H14" s="50">
        <f t="shared" ref="H14:H24" si="3">F14*G14</f>
        <v>50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B15" s="51"/>
      <c r="C15" s="24" t="s">
        <v>40</v>
      </c>
      <c r="D15" s="25" t="s">
        <v>41</v>
      </c>
      <c r="F15" s="26">
        <v>1.0</v>
      </c>
      <c r="G15" s="27">
        <v>100.0</v>
      </c>
      <c r="H15" s="28">
        <f t="shared" si="3"/>
        <v>100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B16" s="51"/>
      <c r="C16" s="24" t="s">
        <v>42</v>
      </c>
      <c r="D16" s="25" t="s">
        <v>43</v>
      </c>
      <c r="F16" s="26">
        <v>1.0</v>
      </c>
      <c r="G16" s="27">
        <v>40.0</v>
      </c>
      <c r="H16" s="28">
        <f t="shared" si="3"/>
        <v>40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.75" customHeight="1">
      <c r="B17" s="51"/>
      <c r="C17" s="24" t="s">
        <v>44</v>
      </c>
      <c r="D17" s="25" t="s">
        <v>45</v>
      </c>
      <c r="F17" s="26">
        <v>1.0</v>
      </c>
      <c r="G17" s="27">
        <v>45.0</v>
      </c>
      <c r="H17" s="28">
        <f t="shared" si="3"/>
        <v>45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B18" s="51"/>
      <c r="C18" s="24" t="s">
        <v>46</v>
      </c>
      <c r="D18" s="25" t="s">
        <v>47</v>
      </c>
      <c r="F18" s="26">
        <v>1.0</v>
      </c>
      <c r="G18" s="27">
        <v>45.0</v>
      </c>
      <c r="H18" s="28">
        <f t="shared" si="3"/>
        <v>45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5.75" customHeight="1">
      <c r="B19" s="51"/>
      <c r="C19" s="24" t="s">
        <v>48</v>
      </c>
      <c r="D19" s="25" t="s">
        <v>49</v>
      </c>
      <c r="F19" s="26">
        <v>1.0</v>
      </c>
      <c r="G19" s="27">
        <v>45.0</v>
      </c>
      <c r="H19" s="28">
        <f t="shared" si="3"/>
        <v>45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5.75" customHeight="1">
      <c r="B20" s="51"/>
      <c r="C20" s="24" t="s">
        <v>50</v>
      </c>
      <c r="D20" s="25" t="s">
        <v>51</v>
      </c>
      <c r="E20" s="25" t="s">
        <v>52</v>
      </c>
      <c r="F20" s="26">
        <v>1.0</v>
      </c>
      <c r="G20" s="27">
        <v>32.0</v>
      </c>
      <c r="H20" s="28">
        <f t="shared" si="3"/>
        <v>32</v>
      </c>
      <c r="I20" s="18"/>
      <c r="J20" s="18"/>
      <c r="K20" s="18"/>
      <c r="L20" s="18"/>
      <c r="M20" s="18"/>
      <c r="N20" s="52">
        <f>H22+H21+H20</f>
        <v>128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5.75" customHeight="1">
      <c r="B21" s="51"/>
      <c r="E21" s="25" t="s">
        <v>53</v>
      </c>
      <c r="F21" s="26">
        <v>1.0</v>
      </c>
      <c r="G21" s="27">
        <v>16.0</v>
      </c>
      <c r="H21" s="28">
        <f t="shared" si="3"/>
        <v>16</v>
      </c>
      <c r="I21" s="18"/>
      <c r="J21" s="18"/>
      <c r="K21" s="18"/>
      <c r="L21" s="18"/>
      <c r="M21" s="1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B22" s="51"/>
      <c r="E22" s="25" t="s">
        <v>54</v>
      </c>
      <c r="F22" s="26">
        <v>1.0</v>
      </c>
      <c r="G22" s="27">
        <v>80.0</v>
      </c>
      <c r="H22" s="28">
        <f t="shared" si="3"/>
        <v>80</v>
      </c>
      <c r="I22" s="18"/>
      <c r="J22" s="18"/>
      <c r="K22" s="18"/>
      <c r="L22" s="18"/>
      <c r="M22" s="18"/>
      <c r="O22" s="53" t="s">
        <v>55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B23" s="51"/>
      <c r="E23" s="25" t="s">
        <v>56</v>
      </c>
      <c r="F23" s="26">
        <v>1.0</v>
      </c>
      <c r="G23" s="27">
        <v>60.0</v>
      </c>
      <c r="H23" s="28">
        <f t="shared" si="3"/>
        <v>60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B24" s="30"/>
      <c r="C24" s="33"/>
      <c r="D24" s="33"/>
      <c r="E24" s="32" t="s">
        <v>57</v>
      </c>
      <c r="F24" s="34">
        <v>1.0</v>
      </c>
      <c r="G24" s="35">
        <v>35.0</v>
      </c>
      <c r="H24" s="36">
        <f t="shared" si="3"/>
        <v>35</v>
      </c>
      <c r="I24" s="4"/>
      <c r="J24" s="4"/>
      <c r="K24" s="4"/>
      <c r="L24" s="4"/>
      <c r="M24" s="4"/>
      <c r="N24" s="54">
        <f>H20+H21+H22+H23+H24</f>
        <v>223</v>
      </c>
      <c r="O24" s="55" t="s">
        <v>58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B25" s="41" t="s">
        <v>59</v>
      </c>
      <c r="G25" s="42"/>
      <c r="H25" s="43">
        <f>SUM(H14:H24)</f>
        <v>548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5.75" customHeight="1">
      <c r="B26" s="6" t="s">
        <v>60</v>
      </c>
      <c r="C26" s="46" t="s">
        <v>61</v>
      </c>
      <c r="D26" s="47" t="s">
        <v>62</v>
      </c>
      <c r="E26" s="2"/>
      <c r="F26" s="48">
        <v>1.0</v>
      </c>
      <c r="G26" s="49">
        <v>200.0</v>
      </c>
      <c r="H26" s="50">
        <f t="shared" ref="H26:H32" si="4">F26*G26</f>
        <v>200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B27" s="51"/>
      <c r="C27" s="24" t="s">
        <v>63</v>
      </c>
      <c r="D27" s="25" t="s">
        <v>64</v>
      </c>
      <c r="F27" s="26">
        <v>1.0</v>
      </c>
      <c r="G27" s="27">
        <v>70.0</v>
      </c>
      <c r="H27" s="28">
        <f t="shared" si="4"/>
        <v>70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B28" s="51"/>
      <c r="C28" s="24" t="s">
        <v>65</v>
      </c>
      <c r="D28" s="25" t="s">
        <v>66</v>
      </c>
      <c r="F28" s="26">
        <v>1.0</v>
      </c>
      <c r="G28" s="27">
        <v>30.0</v>
      </c>
      <c r="H28" s="28">
        <f t="shared" si="4"/>
        <v>30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B29" s="51"/>
      <c r="C29" s="24" t="s">
        <v>67</v>
      </c>
      <c r="D29" s="25" t="s">
        <v>68</v>
      </c>
      <c r="F29" s="26">
        <v>1.0</v>
      </c>
      <c r="G29" s="27">
        <v>100.0</v>
      </c>
      <c r="H29" s="28">
        <f t="shared" si="4"/>
        <v>100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B30" s="51"/>
      <c r="C30" s="24" t="s">
        <v>69</v>
      </c>
      <c r="D30" s="25" t="s">
        <v>70</v>
      </c>
      <c r="F30" s="26">
        <v>1.0</v>
      </c>
      <c r="G30" s="27">
        <v>80.0</v>
      </c>
      <c r="H30" s="28">
        <f t="shared" si="4"/>
        <v>80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B31" s="51"/>
      <c r="C31" s="24" t="s">
        <v>71</v>
      </c>
      <c r="D31" s="25" t="s">
        <v>72</v>
      </c>
      <c r="F31" s="26">
        <v>1.0</v>
      </c>
      <c r="G31" s="27">
        <v>100.0</v>
      </c>
      <c r="H31" s="28">
        <f t="shared" si="4"/>
        <v>100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B32" s="30"/>
      <c r="C32" s="31" t="s">
        <v>73</v>
      </c>
      <c r="D32" s="32" t="s">
        <v>74</v>
      </c>
      <c r="E32" s="33"/>
      <c r="F32" s="34">
        <v>1.0</v>
      </c>
      <c r="G32" s="35">
        <v>20.0</v>
      </c>
      <c r="H32" s="36">
        <f t="shared" si="4"/>
        <v>20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B33" s="41" t="s">
        <v>75</v>
      </c>
      <c r="G33" s="42"/>
      <c r="H33" s="56">
        <f>H26+H27+H28+H29+H30+H31+H32</f>
        <v>600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B34" s="6" t="s">
        <v>76</v>
      </c>
      <c r="C34" s="46" t="s">
        <v>77</v>
      </c>
      <c r="D34" s="47" t="s">
        <v>78</v>
      </c>
      <c r="E34" s="2"/>
      <c r="F34" s="48">
        <v>1.0</v>
      </c>
      <c r="G34" s="49">
        <v>80.0</v>
      </c>
      <c r="H34" s="50">
        <f t="shared" ref="H34:H37" si="5">F34*G34</f>
        <v>80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B35" s="51"/>
      <c r="C35" s="24" t="s">
        <v>79</v>
      </c>
      <c r="D35" s="25" t="s">
        <v>80</v>
      </c>
      <c r="E35" s="25" t="s">
        <v>81</v>
      </c>
      <c r="F35" s="26">
        <v>1.0</v>
      </c>
      <c r="G35" s="27">
        <v>50.0</v>
      </c>
      <c r="H35" s="28">
        <f t="shared" si="5"/>
        <v>50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B36" s="51"/>
      <c r="E36" s="25" t="s">
        <v>82</v>
      </c>
      <c r="F36" s="26">
        <v>1.0</v>
      </c>
      <c r="G36" s="27">
        <v>50.0</v>
      </c>
      <c r="H36" s="28">
        <f t="shared" si="5"/>
        <v>50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B37" s="30"/>
      <c r="C37" s="33"/>
      <c r="D37" s="33"/>
      <c r="E37" s="32" t="s">
        <v>83</v>
      </c>
      <c r="F37" s="34">
        <v>1.0</v>
      </c>
      <c r="G37" s="35">
        <v>20.0</v>
      </c>
      <c r="H37" s="36">
        <f t="shared" si="5"/>
        <v>20</v>
      </c>
      <c r="I37" s="4"/>
      <c r="J37" s="4"/>
      <c r="K37" s="4"/>
      <c r="L37" s="4"/>
      <c r="M37" s="4"/>
      <c r="N37" s="54">
        <f>H35+H36+H37</f>
        <v>120</v>
      </c>
      <c r="O37" s="55" t="s">
        <v>58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B38" s="41" t="s">
        <v>84</v>
      </c>
      <c r="G38" s="42"/>
      <c r="H38" s="43">
        <f>SUM(H34:H37)</f>
        <v>200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B39" s="57" t="s">
        <v>85</v>
      </c>
      <c r="C39" s="46" t="s">
        <v>86</v>
      </c>
      <c r="D39" s="47" t="s">
        <v>87</v>
      </c>
      <c r="E39" s="2"/>
      <c r="F39" s="48">
        <v>1.0</v>
      </c>
      <c r="G39" s="49">
        <v>100.0</v>
      </c>
      <c r="H39" s="50">
        <f t="shared" ref="H39:H42" si="6">F39*G39</f>
        <v>100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B40" s="51"/>
      <c r="C40" s="24" t="s">
        <v>88</v>
      </c>
      <c r="D40" s="25" t="s">
        <v>89</v>
      </c>
      <c r="F40" s="26">
        <v>1.0</v>
      </c>
      <c r="G40" s="58">
        <v>20.0</v>
      </c>
      <c r="H40" s="28">
        <f t="shared" si="6"/>
        <v>20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B41" s="51"/>
      <c r="C41" s="24" t="s">
        <v>86</v>
      </c>
      <c r="D41" s="25" t="s">
        <v>90</v>
      </c>
      <c r="F41" s="26">
        <v>1.0</v>
      </c>
      <c r="G41" s="27">
        <v>45.0</v>
      </c>
      <c r="H41" s="28">
        <f t="shared" si="6"/>
        <v>45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B42" s="30"/>
      <c r="C42" s="31" t="s">
        <v>86</v>
      </c>
      <c r="D42" s="32" t="s">
        <v>57</v>
      </c>
      <c r="E42" s="33"/>
      <c r="F42" s="34">
        <v>1.0</v>
      </c>
      <c r="G42" s="59">
        <v>180.0</v>
      </c>
      <c r="H42" s="36">
        <f t="shared" si="6"/>
        <v>180</v>
      </c>
      <c r="I42" s="18"/>
      <c r="J42" s="18"/>
      <c r="K42" s="18"/>
      <c r="L42" s="18"/>
      <c r="M42" s="18"/>
      <c r="N42" s="1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B43" s="41" t="s">
        <v>91</v>
      </c>
      <c r="G43" s="42"/>
      <c r="H43" s="56">
        <f>H39+H40+H41+H42</f>
        <v>345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B44" s="57" t="s">
        <v>92</v>
      </c>
      <c r="C44" s="60" t="s">
        <v>93</v>
      </c>
      <c r="D44" s="47" t="s">
        <v>94</v>
      </c>
      <c r="E44" s="2"/>
      <c r="F44" s="48">
        <v>1.0</v>
      </c>
      <c r="G44" s="49">
        <v>2000.0</v>
      </c>
      <c r="H44" s="50">
        <f>F44*G44</f>
        <v>2000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B45" s="51"/>
      <c r="C45" s="61" t="s">
        <v>93</v>
      </c>
      <c r="D45" s="25" t="s">
        <v>95</v>
      </c>
      <c r="H45" s="4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B46" s="30"/>
      <c r="C46" s="62" t="s">
        <v>93</v>
      </c>
      <c r="D46" s="32" t="s">
        <v>96</v>
      </c>
      <c r="E46" s="33"/>
      <c r="F46" s="33"/>
      <c r="G46" s="33"/>
      <c r="H46" s="6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B47" s="41" t="s">
        <v>97</v>
      </c>
      <c r="G47" s="42"/>
      <c r="H47" s="56">
        <f>H44</f>
        <v>2000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B48" s="57" t="s">
        <v>98</v>
      </c>
      <c r="C48" s="60" t="s">
        <v>99</v>
      </c>
      <c r="D48" s="64" t="s">
        <v>100</v>
      </c>
      <c r="E48" s="2"/>
      <c r="F48" s="48">
        <v>1.0</v>
      </c>
      <c r="G48" s="48">
        <f t="shared" ref="G48:G49" si="7">H48</f>
        <v>6465</v>
      </c>
      <c r="H48" s="65">
        <f>P6-H51-H52</f>
        <v>6465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B49" s="66" t="s">
        <v>101</v>
      </c>
      <c r="C49" s="62" t="s">
        <v>102</v>
      </c>
      <c r="D49" s="67" t="s">
        <v>103</v>
      </c>
      <c r="E49" s="33"/>
      <c r="F49" s="34">
        <v>1.0</v>
      </c>
      <c r="G49" s="34">
        <f t="shared" si="7"/>
        <v>486</v>
      </c>
      <c r="H49" s="68">
        <f>P7</f>
        <v>486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B50" s="69" t="s">
        <v>104</v>
      </c>
      <c r="C50" s="33"/>
      <c r="D50" s="33"/>
      <c r="E50" s="33"/>
      <c r="F50" s="33"/>
      <c r="G50" s="63"/>
      <c r="H50" s="70">
        <f>H7+H13+H25+H38+H43</f>
        <v>2968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B51" s="71" t="s">
        <v>105</v>
      </c>
      <c r="C51" s="10"/>
      <c r="D51" s="10"/>
      <c r="E51" s="10"/>
      <c r="F51" s="10"/>
      <c r="G51" s="11"/>
      <c r="H51" s="72">
        <f>H33+H44</f>
        <v>2600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B52" s="73" t="s">
        <v>106</v>
      </c>
      <c r="C52" s="2"/>
      <c r="D52" s="2"/>
      <c r="E52" s="2"/>
      <c r="F52" s="2"/>
      <c r="G52" s="3"/>
      <c r="H52" s="74">
        <f>H50*1.5</f>
        <v>4452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B53" s="75" t="s">
        <v>107</v>
      </c>
      <c r="C53" s="60" t="s">
        <v>108</v>
      </c>
      <c r="D53" s="47" t="s">
        <v>109</v>
      </c>
      <c r="E53" s="2"/>
      <c r="F53" s="48">
        <v>1.0</v>
      </c>
      <c r="G53" s="49">
        <v>200.0</v>
      </c>
      <c r="H53" s="50">
        <f t="shared" ref="H53:H54" si="8">F53*G53</f>
        <v>200</v>
      </c>
      <c r="I53" s="4"/>
      <c r="J53" s="4"/>
      <c r="K53" s="4"/>
      <c r="L53" s="4"/>
      <c r="M53" s="4"/>
      <c r="N53" s="76">
        <f>H50+10</f>
        <v>2978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B54" s="30"/>
      <c r="C54" s="33"/>
      <c r="D54" s="32" t="s">
        <v>110</v>
      </c>
      <c r="E54" s="33"/>
      <c r="F54" s="34">
        <v>1.0</v>
      </c>
      <c r="G54" s="35">
        <v>250.0</v>
      </c>
      <c r="H54" s="36">
        <f t="shared" si="8"/>
        <v>250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D17:E17"/>
    <mergeCell ref="D26:E26"/>
    <mergeCell ref="D11:E11"/>
    <mergeCell ref="D12:E12"/>
    <mergeCell ref="B14:B24"/>
    <mergeCell ref="D14:E14"/>
    <mergeCell ref="D15:E15"/>
    <mergeCell ref="D16:E16"/>
    <mergeCell ref="B26:B32"/>
    <mergeCell ref="D40:E40"/>
    <mergeCell ref="D41:E41"/>
    <mergeCell ref="B34:B37"/>
    <mergeCell ref="D34:E34"/>
    <mergeCell ref="C35:C37"/>
    <mergeCell ref="D35:D37"/>
    <mergeCell ref="B38:G38"/>
    <mergeCell ref="B39:B42"/>
    <mergeCell ref="D39:E39"/>
    <mergeCell ref="D45:E45"/>
    <mergeCell ref="D46:E46"/>
    <mergeCell ref="D48:E48"/>
    <mergeCell ref="D49:E49"/>
    <mergeCell ref="B47:G47"/>
    <mergeCell ref="B50:G50"/>
    <mergeCell ref="B51:G51"/>
    <mergeCell ref="B52:G52"/>
    <mergeCell ref="B53:B54"/>
    <mergeCell ref="C53:C54"/>
    <mergeCell ref="D53:E53"/>
    <mergeCell ref="D54:E54"/>
    <mergeCell ref="D42:E42"/>
    <mergeCell ref="B43:G43"/>
    <mergeCell ref="B44:B46"/>
    <mergeCell ref="D44:E44"/>
    <mergeCell ref="F44:F46"/>
    <mergeCell ref="G44:G46"/>
    <mergeCell ref="H44:H46"/>
    <mergeCell ref="B2:H2"/>
    <mergeCell ref="B3:C3"/>
    <mergeCell ref="E3:H3"/>
    <mergeCell ref="O3:Q3"/>
    <mergeCell ref="D4:E4"/>
    <mergeCell ref="B5:B6"/>
    <mergeCell ref="N5:N6"/>
    <mergeCell ref="D5:E5"/>
    <mergeCell ref="D6:E6"/>
    <mergeCell ref="B7:G7"/>
    <mergeCell ref="B8:B12"/>
    <mergeCell ref="D8:E8"/>
    <mergeCell ref="D9:E9"/>
    <mergeCell ref="D10:E10"/>
    <mergeCell ref="B13:G13"/>
    <mergeCell ref="D18:E18"/>
    <mergeCell ref="D19:E19"/>
    <mergeCell ref="C20:C24"/>
    <mergeCell ref="D20:D24"/>
    <mergeCell ref="N20:N22"/>
    <mergeCell ref="B25:G25"/>
    <mergeCell ref="D27:E27"/>
    <mergeCell ref="D28:E28"/>
    <mergeCell ref="D29:E29"/>
    <mergeCell ref="D30:E30"/>
    <mergeCell ref="D31:E31"/>
    <mergeCell ref="D32:E32"/>
    <mergeCell ref="B33:G3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17.63"/>
    <col customWidth="1" min="3" max="3" width="12.63"/>
    <col customWidth="1" min="4" max="4" width="28.38"/>
    <col customWidth="1" min="5" max="5" width="26.38"/>
    <col customWidth="1" min="6" max="6" width="6.63"/>
    <col customWidth="1" min="10" max="10" width="10.25"/>
  </cols>
  <sheetData>
    <row r="1" ht="15.75" customHeight="1">
      <c r="F1" s="77"/>
      <c r="I1" s="77"/>
      <c r="J1" s="77"/>
    </row>
    <row r="2" ht="45.0" customHeight="1">
      <c r="B2" s="1" t="s">
        <v>111</v>
      </c>
      <c r="C2" s="2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5.75" customHeight="1">
      <c r="B3" s="6" t="s">
        <v>1</v>
      </c>
      <c r="C3" s="2"/>
      <c r="D3" s="78" t="s">
        <v>112</v>
      </c>
      <c r="E3" s="79">
        <v>12934.0</v>
      </c>
      <c r="F3" s="80" t="s">
        <v>13</v>
      </c>
      <c r="G3" s="46" t="s">
        <v>113</v>
      </c>
      <c r="H3" s="3"/>
      <c r="I3" s="46" t="s">
        <v>114</v>
      </c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15.75" customHeight="1">
      <c r="B4" s="51"/>
      <c r="D4" s="81" t="s">
        <v>115</v>
      </c>
      <c r="E4" s="82">
        <v>583.0</v>
      </c>
      <c r="F4" s="83" t="s">
        <v>13</v>
      </c>
      <c r="H4" s="42"/>
      <c r="J4" s="4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15.75" customHeight="1">
      <c r="B5" s="51"/>
      <c r="D5" s="81" t="s">
        <v>116</v>
      </c>
      <c r="E5" s="82">
        <v>13517.0</v>
      </c>
      <c r="F5" s="83" t="s">
        <v>13</v>
      </c>
      <c r="H5" s="42"/>
      <c r="J5" s="4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5.75" customHeight="1">
      <c r="B6" s="51"/>
      <c r="D6" s="84" t="s">
        <v>22</v>
      </c>
      <c r="E6" s="85">
        <v>486.0</v>
      </c>
      <c r="F6" s="86" t="s">
        <v>23</v>
      </c>
      <c r="H6" s="42"/>
      <c r="J6" s="4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48.75" customHeight="1">
      <c r="B7" s="13" t="s">
        <v>6</v>
      </c>
      <c r="C7" s="14" t="s">
        <v>7</v>
      </c>
      <c r="D7" s="87" t="s">
        <v>8</v>
      </c>
      <c r="E7" s="33"/>
      <c r="F7" s="88" t="s">
        <v>9</v>
      </c>
      <c r="G7" s="16" t="s">
        <v>117</v>
      </c>
      <c r="H7" s="17" t="s">
        <v>117</v>
      </c>
      <c r="I7" s="89" t="s">
        <v>118</v>
      </c>
      <c r="J7" s="90" t="s">
        <v>119</v>
      </c>
      <c r="K7" s="18"/>
      <c r="L7" s="18"/>
      <c r="M7" s="1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15.75" customHeight="1">
      <c r="B8" s="23" t="s">
        <v>120</v>
      </c>
      <c r="C8" s="24" t="s">
        <v>15</v>
      </c>
      <c r="D8" s="25" t="s">
        <v>16</v>
      </c>
      <c r="F8" s="26">
        <v>16.0</v>
      </c>
      <c r="G8" s="27">
        <v>30.0</v>
      </c>
      <c r="H8" s="28">
        <f t="shared" ref="H8:H9" si="1">F8*G8</f>
        <v>480</v>
      </c>
      <c r="I8" s="91">
        <v>0.0</v>
      </c>
      <c r="J8" s="92">
        <f t="shared" ref="J8:J9" si="2">I8*F8</f>
        <v>0</v>
      </c>
      <c r="K8" s="18"/>
      <c r="L8" s="18"/>
      <c r="M8" s="1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5.75" customHeight="1">
      <c r="B9" s="30"/>
      <c r="C9" s="31" t="s">
        <v>18</v>
      </c>
      <c r="D9" s="32" t="s">
        <v>19</v>
      </c>
      <c r="E9" s="33"/>
      <c r="F9" s="34">
        <v>17.0</v>
      </c>
      <c r="G9" s="35">
        <v>50.0</v>
      </c>
      <c r="H9" s="36">
        <f t="shared" si="1"/>
        <v>850</v>
      </c>
      <c r="I9" s="91">
        <v>0.0</v>
      </c>
      <c r="J9" s="92">
        <f t="shared" si="2"/>
        <v>0</v>
      </c>
      <c r="K9" s="18"/>
      <c r="L9" s="18"/>
      <c r="M9" s="1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5.75" customHeight="1">
      <c r="B10" s="41" t="s">
        <v>121</v>
      </c>
      <c r="G10" s="93"/>
      <c r="H10" s="43">
        <f>SUM(H8:H9)</f>
        <v>1330</v>
      </c>
      <c r="I10" s="94"/>
      <c r="J10" s="95">
        <f>SUM(J8:J9)</f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5.75" customHeight="1">
      <c r="B11" s="6" t="s">
        <v>122</v>
      </c>
      <c r="C11" s="46" t="s">
        <v>25</v>
      </c>
      <c r="D11" s="47" t="s">
        <v>26</v>
      </c>
      <c r="E11" s="2"/>
      <c r="F11" s="48">
        <v>1.0</v>
      </c>
      <c r="G11" s="49">
        <v>150.0</v>
      </c>
      <c r="H11" s="50">
        <f t="shared" ref="H11:H15" si="3">F11*G11</f>
        <v>150</v>
      </c>
      <c r="I11" s="96">
        <v>0.0</v>
      </c>
      <c r="J11" s="97">
        <f t="shared" ref="J11:J15" si="4">F11*I11</f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5.75" customHeight="1">
      <c r="B12" s="51"/>
      <c r="C12" s="24" t="s">
        <v>28</v>
      </c>
      <c r="D12" s="25" t="s">
        <v>29</v>
      </c>
      <c r="F12" s="26">
        <v>1.0</v>
      </c>
      <c r="G12" s="27">
        <v>45.0</v>
      </c>
      <c r="H12" s="28">
        <f t="shared" si="3"/>
        <v>45</v>
      </c>
      <c r="I12" s="96">
        <v>0.0</v>
      </c>
      <c r="J12" s="97">
        <f t="shared" si="4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5.75" customHeight="1">
      <c r="B13" s="51"/>
      <c r="C13" s="24" t="s">
        <v>30</v>
      </c>
      <c r="D13" s="25" t="s">
        <v>31</v>
      </c>
      <c r="F13" s="26">
        <v>1.0</v>
      </c>
      <c r="G13" s="27">
        <v>60.0</v>
      </c>
      <c r="H13" s="28">
        <f t="shared" si="3"/>
        <v>60</v>
      </c>
      <c r="I13" s="96">
        <v>0.0</v>
      </c>
      <c r="J13" s="97">
        <f t="shared" si="4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5.75" customHeight="1">
      <c r="B14" s="51"/>
      <c r="C14" s="24" t="s">
        <v>32</v>
      </c>
      <c r="D14" s="25" t="s">
        <v>33</v>
      </c>
      <c r="F14" s="26">
        <v>1.0</v>
      </c>
      <c r="G14" s="27">
        <v>250.0</v>
      </c>
      <c r="H14" s="28">
        <f t="shared" si="3"/>
        <v>250</v>
      </c>
      <c r="I14" s="96">
        <v>0.0</v>
      </c>
      <c r="J14" s="97">
        <f t="shared" si="4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5.75" customHeight="1">
      <c r="B15" s="30"/>
      <c r="C15" s="31" t="s">
        <v>34</v>
      </c>
      <c r="D15" s="32" t="s">
        <v>35</v>
      </c>
      <c r="E15" s="33"/>
      <c r="F15" s="34">
        <v>1.0</v>
      </c>
      <c r="G15" s="35">
        <v>40.0</v>
      </c>
      <c r="H15" s="36">
        <f t="shared" si="3"/>
        <v>40</v>
      </c>
      <c r="I15" s="96">
        <v>0.0</v>
      </c>
      <c r="J15" s="97">
        <f t="shared" si="4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5.75" customHeight="1">
      <c r="B16" s="41" t="s">
        <v>36</v>
      </c>
      <c r="G16" s="42"/>
      <c r="H16" s="43">
        <f>SUM(H11:H15)</f>
        <v>545</v>
      </c>
      <c r="I16" s="94"/>
      <c r="J16" s="95">
        <f>SUM(J11:J15)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5.75" customHeight="1">
      <c r="B17" s="6" t="s">
        <v>123</v>
      </c>
      <c r="C17" s="46" t="s">
        <v>38</v>
      </c>
      <c r="D17" s="47" t="s">
        <v>39</v>
      </c>
      <c r="E17" s="2"/>
      <c r="F17" s="48">
        <v>1.0</v>
      </c>
      <c r="G17" s="49">
        <v>50.0</v>
      </c>
      <c r="H17" s="50">
        <f t="shared" ref="H17:H27" si="5">F17*G17</f>
        <v>50</v>
      </c>
      <c r="I17" s="96">
        <v>0.0</v>
      </c>
      <c r="J17" s="97">
        <f t="shared" ref="J17:J27" si="6">F17*I17</f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5.75" customHeight="1">
      <c r="B18" s="51"/>
      <c r="C18" s="24" t="s">
        <v>40</v>
      </c>
      <c r="D18" s="25" t="s">
        <v>41</v>
      </c>
      <c r="F18" s="26">
        <v>1.0</v>
      </c>
      <c r="G18" s="27">
        <v>100.0</v>
      </c>
      <c r="H18" s="28">
        <f t="shared" si="5"/>
        <v>100</v>
      </c>
      <c r="I18" s="96">
        <v>0.0</v>
      </c>
      <c r="J18" s="97">
        <f t="shared" si="6"/>
        <v>0</v>
      </c>
      <c r="K18" s="4"/>
      <c r="L18" s="4"/>
      <c r="M18" s="4"/>
      <c r="N18" s="77"/>
      <c r="O18" s="77"/>
      <c r="P18" s="77"/>
      <c r="Q18" s="77"/>
      <c r="R18" s="4"/>
      <c r="S18" s="4"/>
      <c r="T18" s="4"/>
      <c r="U18" s="4"/>
      <c r="V18" s="4"/>
      <c r="W18" s="4"/>
      <c r="X18" s="4"/>
      <c r="Y18" s="4"/>
    </row>
    <row r="19" ht="15.75" customHeight="1">
      <c r="B19" s="51"/>
      <c r="C19" s="24" t="s">
        <v>42</v>
      </c>
      <c r="D19" s="25" t="s">
        <v>43</v>
      </c>
      <c r="F19" s="26">
        <v>1.0</v>
      </c>
      <c r="G19" s="27">
        <v>40.0</v>
      </c>
      <c r="H19" s="28">
        <f t="shared" si="5"/>
        <v>40</v>
      </c>
      <c r="I19" s="96">
        <v>0.0</v>
      </c>
      <c r="J19" s="97">
        <f t="shared" si="6"/>
        <v>0</v>
      </c>
      <c r="K19" s="4"/>
      <c r="L19" s="4"/>
      <c r="M19" s="4"/>
      <c r="N19" s="77"/>
      <c r="O19" s="77"/>
      <c r="P19" s="77"/>
      <c r="Q19" s="77"/>
      <c r="R19" s="4"/>
      <c r="S19" s="4"/>
      <c r="T19" s="4"/>
      <c r="U19" s="4"/>
      <c r="V19" s="4"/>
      <c r="W19" s="4"/>
      <c r="X19" s="4"/>
      <c r="Y19" s="4"/>
    </row>
    <row r="20" ht="15.75" customHeight="1">
      <c r="B20" s="51"/>
      <c r="C20" s="24" t="s">
        <v>44</v>
      </c>
      <c r="D20" s="25" t="s">
        <v>45</v>
      </c>
      <c r="F20" s="26">
        <v>1.0</v>
      </c>
      <c r="G20" s="27">
        <v>45.0</v>
      </c>
      <c r="H20" s="28">
        <f t="shared" si="5"/>
        <v>45</v>
      </c>
      <c r="I20" s="96">
        <v>0.0</v>
      </c>
      <c r="J20" s="97">
        <f t="shared" si="6"/>
        <v>0</v>
      </c>
      <c r="K20" s="4"/>
      <c r="L20" s="4"/>
      <c r="M20" s="4"/>
      <c r="N20" s="77"/>
      <c r="O20" s="77"/>
      <c r="P20" s="77"/>
      <c r="Q20" s="77"/>
      <c r="R20" s="4"/>
      <c r="S20" s="4"/>
      <c r="T20" s="4"/>
      <c r="U20" s="4"/>
      <c r="V20" s="4"/>
      <c r="W20" s="4"/>
      <c r="X20" s="4"/>
      <c r="Y20" s="4"/>
    </row>
    <row r="21" ht="15.75" customHeight="1">
      <c r="B21" s="51"/>
      <c r="C21" s="24" t="s">
        <v>46</v>
      </c>
      <c r="D21" s="25" t="s">
        <v>47</v>
      </c>
      <c r="F21" s="26">
        <v>1.0</v>
      </c>
      <c r="G21" s="27">
        <v>45.0</v>
      </c>
      <c r="H21" s="28">
        <f t="shared" si="5"/>
        <v>45</v>
      </c>
      <c r="I21" s="96">
        <v>0.0</v>
      </c>
      <c r="J21" s="97">
        <f t="shared" si="6"/>
        <v>0</v>
      </c>
      <c r="K21" s="4"/>
      <c r="L21" s="4"/>
      <c r="M21" s="4"/>
      <c r="N21" s="77"/>
      <c r="O21" s="77"/>
      <c r="P21" s="77"/>
      <c r="Q21" s="77"/>
      <c r="R21" s="4"/>
      <c r="S21" s="4"/>
      <c r="T21" s="4"/>
      <c r="U21" s="4"/>
      <c r="V21" s="4"/>
      <c r="W21" s="4"/>
      <c r="X21" s="4"/>
      <c r="Y21" s="4"/>
    </row>
    <row r="22" ht="15.75" customHeight="1">
      <c r="B22" s="51"/>
      <c r="C22" s="24" t="s">
        <v>48</v>
      </c>
      <c r="D22" s="25" t="s">
        <v>49</v>
      </c>
      <c r="F22" s="26">
        <v>1.0</v>
      </c>
      <c r="G22" s="27">
        <v>45.0</v>
      </c>
      <c r="H22" s="28">
        <f t="shared" si="5"/>
        <v>45</v>
      </c>
      <c r="I22" s="96">
        <v>0.0</v>
      </c>
      <c r="J22" s="97">
        <f t="shared" si="6"/>
        <v>0</v>
      </c>
      <c r="K22" s="4"/>
      <c r="L22" s="4"/>
      <c r="M22" s="4"/>
      <c r="N22" s="77"/>
      <c r="O22" s="77"/>
      <c r="P22" s="77"/>
      <c r="Q22" s="77"/>
      <c r="R22" s="4"/>
      <c r="S22" s="4"/>
      <c r="T22" s="4"/>
      <c r="U22" s="4"/>
      <c r="V22" s="4"/>
      <c r="W22" s="4"/>
      <c r="X22" s="4"/>
      <c r="Y22" s="4"/>
    </row>
    <row r="23" ht="15.75" customHeight="1">
      <c r="B23" s="51"/>
      <c r="C23" s="24" t="s">
        <v>50</v>
      </c>
      <c r="D23" s="25" t="s">
        <v>51</v>
      </c>
      <c r="E23" s="25" t="s">
        <v>52</v>
      </c>
      <c r="F23" s="26">
        <v>1.0</v>
      </c>
      <c r="G23" s="27">
        <v>32.0</v>
      </c>
      <c r="H23" s="28">
        <f t="shared" si="5"/>
        <v>32</v>
      </c>
      <c r="I23" s="96">
        <v>0.0</v>
      </c>
      <c r="J23" s="97">
        <f t="shared" si="6"/>
        <v>0</v>
      </c>
      <c r="K23" s="18"/>
      <c r="L23" s="18"/>
      <c r="M23" s="18"/>
      <c r="N23" s="77"/>
      <c r="O23" s="77"/>
      <c r="P23" s="77"/>
      <c r="Q23" s="77"/>
      <c r="R23" s="4"/>
      <c r="S23" s="4"/>
      <c r="T23" s="4"/>
      <c r="U23" s="4"/>
      <c r="V23" s="4"/>
      <c r="W23" s="4"/>
      <c r="X23" s="4"/>
      <c r="Y23" s="4"/>
    </row>
    <row r="24" ht="15.75" customHeight="1">
      <c r="B24" s="51"/>
      <c r="E24" s="25" t="s">
        <v>53</v>
      </c>
      <c r="F24" s="26">
        <v>1.0</v>
      </c>
      <c r="G24" s="27">
        <v>16.0</v>
      </c>
      <c r="H24" s="28">
        <f t="shared" si="5"/>
        <v>16</v>
      </c>
      <c r="I24" s="96">
        <v>0.0</v>
      </c>
      <c r="J24" s="97">
        <f t="shared" si="6"/>
        <v>0</v>
      </c>
      <c r="K24" s="18"/>
      <c r="L24" s="18"/>
      <c r="M24" s="18"/>
      <c r="N24" s="77"/>
      <c r="O24" s="77"/>
      <c r="P24" s="77"/>
      <c r="Q24" s="77"/>
      <c r="R24" s="4"/>
      <c r="S24" s="4"/>
      <c r="T24" s="4"/>
      <c r="U24" s="4"/>
      <c r="V24" s="4"/>
      <c r="W24" s="4"/>
      <c r="X24" s="4"/>
      <c r="Y24" s="4"/>
    </row>
    <row r="25" ht="15.75" customHeight="1">
      <c r="B25" s="51"/>
      <c r="E25" s="25" t="s">
        <v>54</v>
      </c>
      <c r="F25" s="26">
        <v>1.0</v>
      </c>
      <c r="G25" s="27">
        <v>80.0</v>
      </c>
      <c r="H25" s="28">
        <f t="shared" si="5"/>
        <v>80</v>
      </c>
      <c r="I25" s="96">
        <v>0.0</v>
      </c>
      <c r="J25" s="97">
        <f t="shared" si="6"/>
        <v>0</v>
      </c>
      <c r="K25" s="18"/>
      <c r="L25" s="18"/>
      <c r="M25" s="18"/>
      <c r="N25" s="77"/>
      <c r="O25" s="77"/>
      <c r="P25" s="77"/>
      <c r="Q25" s="77"/>
      <c r="R25" s="4"/>
      <c r="S25" s="4"/>
      <c r="T25" s="4"/>
      <c r="U25" s="4"/>
      <c r="V25" s="4"/>
      <c r="W25" s="4"/>
      <c r="X25" s="4"/>
      <c r="Y25" s="4"/>
    </row>
    <row r="26" ht="15.75" customHeight="1">
      <c r="B26" s="51"/>
      <c r="E26" s="25" t="s">
        <v>56</v>
      </c>
      <c r="F26" s="26">
        <v>1.0</v>
      </c>
      <c r="G26" s="27">
        <v>60.0</v>
      </c>
      <c r="H26" s="28">
        <f t="shared" si="5"/>
        <v>60</v>
      </c>
      <c r="I26" s="96">
        <v>0.0</v>
      </c>
      <c r="J26" s="97">
        <f t="shared" si="6"/>
        <v>0</v>
      </c>
      <c r="K26" s="4"/>
      <c r="L26" s="4"/>
      <c r="M26" s="4"/>
      <c r="N26" s="77"/>
      <c r="O26" s="77"/>
      <c r="P26" s="77"/>
      <c r="Q26" s="77"/>
      <c r="R26" s="4"/>
      <c r="S26" s="4"/>
      <c r="T26" s="4"/>
      <c r="U26" s="4"/>
      <c r="V26" s="4"/>
      <c r="W26" s="4"/>
      <c r="X26" s="4"/>
      <c r="Y26" s="4"/>
    </row>
    <row r="27" ht="15.75" customHeight="1">
      <c r="B27" s="30"/>
      <c r="C27" s="33"/>
      <c r="D27" s="33"/>
      <c r="E27" s="32" t="s">
        <v>57</v>
      </c>
      <c r="F27" s="34">
        <v>1.0</v>
      </c>
      <c r="G27" s="35">
        <v>35.0</v>
      </c>
      <c r="H27" s="36">
        <f t="shared" si="5"/>
        <v>35</v>
      </c>
      <c r="I27" s="96">
        <v>0.0</v>
      </c>
      <c r="J27" s="97">
        <f t="shared" si="6"/>
        <v>0</v>
      </c>
      <c r="K27" s="4"/>
      <c r="L27" s="4"/>
      <c r="M27" s="4"/>
      <c r="N27" s="77"/>
      <c r="O27" s="77"/>
      <c r="P27" s="77"/>
      <c r="Q27" s="77"/>
      <c r="R27" s="4"/>
      <c r="S27" s="4"/>
      <c r="T27" s="4"/>
      <c r="U27" s="4"/>
      <c r="V27" s="4"/>
      <c r="W27" s="4"/>
      <c r="X27" s="4"/>
      <c r="Y27" s="4"/>
    </row>
    <row r="28" ht="15.75" customHeight="1">
      <c r="B28" s="41" t="s">
        <v>59</v>
      </c>
      <c r="G28" s="42"/>
      <c r="H28" s="43">
        <f>SUM(H17:H27)</f>
        <v>548</v>
      </c>
      <c r="I28" s="94"/>
      <c r="J28" s="95">
        <f>SUM(J17:J27)</f>
        <v>0</v>
      </c>
      <c r="K28" s="4"/>
      <c r="L28" s="4"/>
      <c r="M28" s="4"/>
      <c r="N28" s="77"/>
      <c r="O28" s="77"/>
      <c r="P28" s="77"/>
      <c r="Q28" s="77"/>
      <c r="R28" s="4"/>
      <c r="S28" s="4"/>
      <c r="T28" s="4"/>
      <c r="U28" s="4"/>
      <c r="V28" s="4"/>
      <c r="W28" s="4"/>
      <c r="X28" s="4"/>
      <c r="Y28" s="4"/>
    </row>
    <row r="29" ht="15.75" customHeight="1">
      <c r="B29" s="6" t="s">
        <v>124</v>
      </c>
      <c r="C29" s="46" t="s">
        <v>61</v>
      </c>
      <c r="D29" s="47" t="s">
        <v>62</v>
      </c>
      <c r="E29" s="2"/>
      <c r="F29" s="48">
        <v>1.0</v>
      </c>
      <c r="G29" s="49">
        <v>200.0</v>
      </c>
      <c r="H29" s="50">
        <f t="shared" ref="H29:H35" si="7">F29*G29</f>
        <v>200</v>
      </c>
      <c r="I29" s="96">
        <v>0.0</v>
      </c>
      <c r="J29" s="97">
        <f t="shared" ref="J29:J35" si="8">F29*I29</f>
        <v>0</v>
      </c>
      <c r="K29" s="4"/>
      <c r="L29" s="4"/>
      <c r="M29" s="4"/>
      <c r="N29" s="77"/>
      <c r="O29" s="77"/>
      <c r="P29" s="77"/>
      <c r="Q29" s="77"/>
      <c r="R29" s="4"/>
      <c r="S29" s="4"/>
      <c r="T29" s="4"/>
      <c r="U29" s="4"/>
      <c r="V29" s="4"/>
      <c r="W29" s="4"/>
      <c r="X29" s="4"/>
      <c r="Y29" s="4"/>
    </row>
    <row r="30" ht="15.75" customHeight="1">
      <c r="B30" s="51"/>
      <c r="C30" s="24" t="s">
        <v>63</v>
      </c>
      <c r="D30" s="25" t="s">
        <v>64</v>
      </c>
      <c r="F30" s="26">
        <v>1.0</v>
      </c>
      <c r="G30" s="27">
        <v>70.0</v>
      </c>
      <c r="H30" s="28">
        <f t="shared" si="7"/>
        <v>70</v>
      </c>
      <c r="I30" s="96">
        <v>0.0</v>
      </c>
      <c r="J30" s="97">
        <f t="shared" si="8"/>
        <v>0</v>
      </c>
      <c r="K30" s="4"/>
      <c r="L30" s="4"/>
      <c r="M30" s="4"/>
      <c r="N30" s="77"/>
      <c r="O30" s="77"/>
      <c r="P30" s="77"/>
      <c r="Q30" s="77"/>
      <c r="R30" s="4"/>
      <c r="S30" s="4"/>
      <c r="T30" s="4"/>
      <c r="U30" s="4"/>
      <c r="V30" s="4"/>
      <c r="W30" s="4"/>
      <c r="X30" s="4"/>
      <c r="Y30" s="4"/>
    </row>
    <row r="31" ht="15.75" customHeight="1">
      <c r="B31" s="51"/>
      <c r="C31" s="24" t="s">
        <v>65</v>
      </c>
      <c r="D31" s="25" t="s">
        <v>66</v>
      </c>
      <c r="F31" s="26">
        <v>1.0</v>
      </c>
      <c r="G31" s="27">
        <v>30.0</v>
      </c>
      <c r="H31" s="28">
        <f t="shared" si="7"/>
        <v>30</v>
      </c>
      <c r="I31" s="96">
        <v>0.0</v>
      </c>
      <c r="J31" s="97">
        <f t="shared" si="8"/>
        <v>0</v>
      </c>
      <c r="K31" s="4"/>
      <c r="L31" s="4"/>
      <c r="M31" s="4"/>
      <c r="N31" s="77"/>
      <c r="O31" s="77"/>
      <c r="P31" s="77"/>
      <c r="Q31" s="77"/>
      <c r="R31" s="4"/>
      <c r="S31" s="4"/>
      <c r="T31" s="4"/>
      <c r="U31" s="4"/>
      <c r="V31" s="4"/>
      <c r="W31" s="4"/>
      <c r="X31" s="4"/>
      <c r="Y31" s="4"/>
    </row>
    <row r="32" ht="15.75" customHeight="1">
      <c r="B32" s="51"/>
      <c r="C32" s="24" t="s">
        <v>67</v>
      </c>
      <c r="D32" s="25" t="s">
        <v>68</v>
      </c>
      <c r="F32" s="26">
        <v>1.0</v>
      </c>
      <c r="G32" s="27">
        <v>100.0</v>
      </c>
      <c r="H32" s="28">
        <f t="shared" si="7"/>
        <v>100</v>
      </c>
      <c r="I32" s="96">
        <v>0.0</v>
      </c>
      <c r="J32" s="97">
        <f t="shared" si="8"/>
        <v>0</v>
      </c>
      <c r="K32" s="4"/>
      <c r="L32" s="4"/>
      <c r="M32" s="4"/>
      <c r="N32" s="77"/>
      <c r="O32" s="77"/>
      <c r="P32" s="77"/>
      <c r="Q32" s="77"/>
      <c r="R32" s="4"/>
      <c r="S32" s="4"/>
      <c r="T32" s="4"/>
      <c r="U32" s="4"/>
      <c r="V32" s="4"/>
      <c r="W32" s="4"/>
      <c r="X32" s="4"/>
      <c r="Y32" s="4"/>
    </row>
    <row r="33" ht="15.75" customHeight="1">
      <c r="B33" s="51"/>
      <c r="C33" s="24" t="s">
        <v>69</v>
      </c>
      <c r="D33" s="25" t="s">
        <v>70</v>
      </c>
      <c r="F33" s="26">
        <v>1.0</v>
      </c>
      <c r="G33" s="27">
        <v>80.0</v>
      </c>
      <c r="H33" s="28">
        <f t="shared" si="7"/>
        <v>80</v>
      </c>
      <c r="I33" s="96">
        <v>0.0</v>
      </c>
      <c r="J33" s="97">
        <f t="shared" si="8"/>
        <v>0</v>
      </c>
      <c r="K33" s="4"/>
      <c r="L33" s="4"/>
      <c r="M33" s="4"/>
      <c r="N33" s="77"/>
      <c r="O33" s="77"/>
      <c r="P33" s="77"/>
      <c r="Q33" s="77"/>
      <c r="R33" s="4"/>
      <c r="S33" s="4"/>
      <c r="T33" s="4"/>
      <c r="U33" s="4"/>
      <c r="V33" s="4"/>
      <c r="W33" s="4"/>
      <c r="X33" s="4"/>
      <c r="Y33" s="4"/>
    </row>
    <row r="34" ht="15.75" customHeight="1">
      <c r="B34" s="51"/>
      <c r="C34" s="24" t="s">
        <v>71</v>
      </c>
      <c r="D34" s="25" t="s">
        <v>72</v>
      </c>
      <c r="F34" s="26">
        <v>1.0</v>
      </c>
      <c r="G34" s="27">
        <v>100.0</v>
      </c>
      <c r="H34" s="28">
        <f t="shared" si="7"/>
        <v>100</v>
      </c>
      <c r="I34" s="96">
        <v>0.0</v>
      </c>
      <c r="J34" s="97">
        <f t="shared" si="8"/>
        <v>0</v>
      </c>
      <c r="K34" s="4"/>
      <c r="L34" s="4"/>
      <c r="M34" s="4"/>
      <c r="N34" s="77"/>
      <c r="O34" s="77"/>
      <c r="P34" s="77"/>
      <c r="Q34" s="77"/>
      <c r="R34" s="4"/>
      <c r="S34" s="4"/>
      <c r="T34" s="4"/>
      <c r="U34" s="4"/>
      <c r="V34" s="4"/>
      <c r="W34" s="4"/>
      <c r="X34" s="4"/>
      <c r="Y34" s="4"/>
    </row>
    <row r="35" ht="15.75" customHeight="1">
      <c r="B35" s="30"/>
      <c r="C35" s="31" t="s">
        <v>73</v>
      </c>
      <c r="D35" s="32" t="s">
        <v>74</v>
      </c>
      <c r="E35" s="33"/>
      <c r="F35" s="34">
        <v>1.0</v>
      </c>
      <c r="G35" s="35">
        <v>20.0</v>
      </c>
      <c r="H35" s="36">
        <f t="shared" si="7"/>
        <v>20</v>
      </c>
      <c r="I35" s="96">
        <v>0.0</v>
      </c>
      <c r="J35" s="97">
        <f t="shared" si="8"/>
        <v>0</v>
      </c>
      <c r="K35" s="4"/>
      <c r="L35" s="4"/>
      <c r="M35" s="4"/>
      <c r="N35" s="77"/>
      <c r="O35" s="77"/>
      <c r="P35" s="77"/>
      <c r="Q35" s="77"/>
      <c r="R35" s="4"/>
      <c r="S35" s="4"/>
      <c r="T35" s="4"/>
      <c r="U35" s="4"/>
      <c r="V35" s="4"/>
      <c r="W35" s="4"/>
      <c r="X35" s="4"/>
      <c r="Y35" s="4"/>
    </row>
    <row r="36" ht="15.75" customHeight="1">
      <c r="B36" s="41" t="s">
        <v>75</v>
      </c>
      <c r="G36" s="42"/>
      <c r="H36" s="56">
        <f>H29+H30+H31+H32+H33+H34+H35</f>
        <v>600</v>
      </c>
      <c r="I36" s="94"/>
      <c r="J36" s="95">
        <f>J29+J30+J31+J32+J33+J34+J35</f>
        <v>0</v>
      </c>
      <c r="K36" s="4"/>
      <c r="L36" s="4"/>
      <c r="M36" s="4"/>
      <c r="N36" s="77"/>
      <c r="O36" s="77"/>
      <c r="P36" s="77"/>
      <c r="Q36" s="77"/>
      <c r="R36" s="4"/>
      <c r="S36" s="4"/>
      <c r="T36" s="4"/>
      <c r="U36" s="4"/>
      <c r="V36" s="4"/>
      <c r="W36" s="4"/>
      <c r="X36" s="4"/>
      <c r="Y36" s="4"/>
    </row>
    <row r="37" ht="15.75" customHeight="1">
      <c r="B37" s="6" t="s">
        <v>125</v>
      </c>
      <c r="C37" s="46" t="s">
        <v>77</v>
      </c>
      <c r="D37" s="47" t="s">
        <v>78</v>
      </c>
      <c r="E37" s="2"/>
      <c r="F37" s="48">
        <v>1.0</v>
      </c>
      <c r="G37" s="49">
        <v>80.0</v>
      </c>
      <c r="H37" s="50">
        <f t="shared" ref="H37:H40" si="9">F37*G37</f>
        <v>80</v>
      </c>
      <c r="I37" s="96">
        <v>0.0</v>
      </c>
      <c r="J37" s="97">
        <f t="shared" ref="J37:J40" si="10">F37*I37</f>
        <v>0</v>
      </c>
      <c r="K37" s="4"/>
      <c r="L37" s="4"/>
      <c r="M37" s="4"/>
      <c r="N37" s="77"/>
      <c r="O37" s="77"/>
      <c r="P37" s="77"/>
      <c r="Q37" s="77"/>
      <c r="R37" s="4"/>
      <c r="S37" s="4"/>
      <c r="T37" s="4"/>
      <c r="U37" s="4"/>
      <c r="V37" s="4"/>
      <c r="W37" s="4"/>
      <c r="X37" s="4"/>
      <c r="Y37" s="4"/>
    </row>
    <row r="38" ht="15.75" customHeight="1">
      <c r="B38" s="51"/>
      <c r="C38" s="24" t="s">
        <v>79</v>
      </c>
      <c r="D38" s="25" t="s">
        <v>80</v>
      </c>
      <c r="E38" s="25" t="s">
        <v>81</v>
      </c>
      <c r="F38" s="26">
        <v>1.0</v>
      </c>
      <c r="G38" s="27">
        <v>50.0</v>
      </c>
      <c r="H38" s="28">
        <f t="shared" si="9"/>
        <v>50</v>
      </c>
      <c r="I38" s="96">
        <v>0.0</v>
      </c>
      <c r="J38" s="97">
        <f t="shared" si="10"/>
        <v>0</v>
      </c>
      <c r="K38" s="4"/>
      <c r="L38" s="4"/>
      <c r="M38" s="4"/>
      <c r="N38" s="77"/>
      <c r="O38" s="77"/>
      <c r="P38" s="77"/>
      <c r="Q38" s="77"/>
      <c r="R38" s="4"/>
      <c r="S38" s="4"/>
      <c r="T38" s="4"/>
      <c r="U38" s="4"/>
      <c r="V38" s="4"/>
      <c r="W38" s="4"/>
      <c r="X38" s="4"/>
      <c r="Y38" s="4"/>
    </row>
    <row r="39" ht="15.75" customHeight="1">
      <c r="B39" s="51"/>
      <c r="E39" s="25" t="s">
        <v>82</v>
      </c>
      <c r="F39" s="26">
        <v>1.0</v>
      </c>
      <c r="G39" s="27">
        <v>50.0</v>
      </c>
      <c r="H39" s="28">
        <f t="shared" si="9"/>
        <v>50</v>
      </c>
      <c r="I39" s="96">
        <v>0.0</v>
      </c>
      <c r="J39" s="97">
        <f t="shared" si="10"/>
        <v>0</v>
      </c>
      <c r="K39" s="4"/>
      <c r="L39" s="4"/>
      <c r="M39" s="4"/>
      <c r="N39" s="77"/>
      <c r="O39" s="77"/>
      <c r="P39" s="77"/>
      <c r="Q39" s="77"/>
      <c r="R39" s="4"/>
      <c r="S39" s="4"/>
      <c r="T39" s="4"/>
      <c r="U39" s="4"/>
      <c r="V39" s="4"/>
      <c r="W39" s="4"/>
      <c r="X39" s="4"/>
      <c r="Y39" s="4"/>
    </row>
    <row r="40" ht="15.75" customHeight="1">
      <c r="B40" s="30"/>
      <c r="C40" s="33"/>
      <c r="D40" s="33"/>
      <c r="E40" s="32" t="s">
        <v>83</v>
      </c>
      <c r="F40" s="34">
        <v>1.0</v>
      </c>
      <c r="G40" s="35">
        <v>20.0</v>
      </c>
      <c r="H40" s="36">
        <f t="shared" si="9"/>
        <v>20</v>
      </c>
      <c r="I40" s="96">
        <v>0.0</v>
      </c>
      <c r="J40" s="97">
        <f t="shared" si="10"/>
        <v>0</v>
      </c>
      <c r="K40" s="4"/>
      <c r="L40" s="4"/>
      <c r="M40" s="4"/>
      <c r="N40" s="77"/>
      <c r="O40" s="77"/>
      <c r="P40" s="77"/>
      <c r="Q40" s="77"/>
      <c r="R40" s="4"/>
      <c r="S40" s="4"/>
      <c r="T40" s="4"/>
      <c r="U40" s="4"/>
      <c r="V40" s="4"/>
      <c r="W40" s="4"/>
      <c r="X40" s="4"/>
      <c r="Y40" s="4"/>
    </row>
    <row r="41" ht="15.75" customHeight="1">
      <c r="B41" s="41" t="s">
        <v>84</v>
      </c>
      <c r="G41" s="42"/>
      <c r="H41" s="43">
        <f>SUM(H37:H40)</f>
        <v>200</v>
      </c>
      <c r="I41" s="94"/>
      <c r="J41" s="95">
        <f>SUM(J37:J40)</f>
        <v>0</v>
      </c>
      <c r="K41" s="4"/>
      <c r="L41" s="4"/>
      <c r="M41" s="4"/>
      <c r="N41" s="77"/>
      <c r="O41" s="77"/>
      <c r="P41" s="77"/>
      <c r="Q41" s="77"/>
      <c r="R41" s="4"/>
      <c r="S41" s="4"/>
      <c r="T41" s="4"/>
      <c r="U41" s="4"/>
      <c r="V41" s="4"/>
      <c r="W41" s="4"/>
      <c r="X41" s="4"/>
      <c r="Y41" s="4"/>
    </row>
    <row r="42" ht="15.75" customHeight="1">
      <c r="B42" s="57" t="s">
        <v>126</v>
      </c>
      <c r="C42" s="46" t="s">
        <v>86</v>
      </c>
      <c r="D42" s="47" t="s">
        <v>87</v>
      </c>
      <c r="E42" s="2"/>
      <c r="F42" s="48">
        <v>1.0</v>
      </c>
      <c r="G42" s="49">
        <v>100.0</v>
      </c>
      <c r="H42" s="50">
        <f t="shared" ref="H42:H45" si="11">F42*G42</f>
        <v>100</v>
      </c>
      <c r="I42" s="96">
        <v>0.0</v>
      </c>
      <c r="J42" s="97">
        <f t="shared" ref="J42:J45" si="12">F42*I42</f>
        <v>0</v>
      </c>
      <c r="K42" s="4"/>
      <c r="L42" s="4"/>
      <c r="M42" s="4"/>
      <c r="N42" s="77"/>
      <c r="O42" s="77"/>
      <c r="P42" s="77"/>
      <c r="Q42" s="77"/>
      <c r="R42" s="4"/>
      <c r="S42" s="4"/>
      <c r="T42" s="4"/>
      <c r="U42" s="4"/>
      <c r="V42" s="4"/>
      <c r="W42" s="4"/>
      <c r="X42" s="4"/>
      <c r="Y42" s="4"/>
    </row>
    <row r="43" ht="15.75" customHeight="1">
      <c r="B43" s="51"/>
      <c r="C43" s="24" t="s">
        <v>88</v>
      </c>
      <c r="D43" s="25" t="s">
        <v>89</v>
      </c>
      <c r="F43" s="26">
        <v>1.0</v>
      </c>
      <c r="G43" s="27">
        <v>0.0</v>
      </c>
      <c r="H43" s="28">
        <f t="shared" si="11"/>
        <v>0</v>
      </c>
      <c r="I43" s="96">
        <v>0.0</v>
      </c>
      <c r="J43" s="97">
        <f t="shared" si="12"/>
        <v>0</v>
      </c>
      <c r="K43" s="4"/>
      <c r="L43" s="4"/>
      <c r="M43" s="4"/>
      <c r="N43" s="77"/>
      <c r="O43" s="77"/>
      <c r="P43" s="77"/>
      <c r="Q43" s="77"/>
      <c r="R43" s="4"/>
      <c r="S43" s="4"/>
      <c r="T43" s="4"/>
      <c r="U43" s="4"/>
      <c r="V43" s="4"/>
      <c r="W43" s="4"/>
      <c r="X43" s="4"/>
      <c r="Y43" s="4"/>
    </row>
    <row r="44" ht="15.75" customHeight="1">
      <c r="B44" s="51"/>
      <c r="C44" s="24" t="s">
        <v>86</v>
      </c>
      <c r="D44" s="25" t="s">
        <v>90</v>
      </c>
      <c r="F44" s="26">
        <v>1.0</v>
      </c>
      <c r="G44" s="27">
        <v>45.0</v>
      </c>
      <c r="H44" s="28">
        <f t="shared" si="11"/>
        <v>45</v>
      </c>
      <c r="I44" s="96">
        <v>0.0</v>
      </c>
      <c r="J44" s="97">
        <f t="shared" si="12"/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B45" s="30"/>
      <c r="C45" s="31" t="s">
        <v>86</v>
      </c>
      <c r="D45" s="32" t="s">
        <v>57</v>
      </c>
      <c r="E45" s="33"/>
      <c r="F45" s="34">
        <v>1.0</v>
      </c>
      <c r="G45" s="35">
        <v>200.0</v>
      </c>
      <c r="H45" s="36">
        <f t="shared" si="11"/>
        <v>200</v>
      </c>
      <c r="I45" s="96">
        <v>0.0</v>
      </c>
      <c r="J45" s="97">
        <f t="shared" si="12"/>
        <v>0</v>
      </c>
      <c r="K45" s="18"/>
      <c r="L45" s="18"/>
      <c r="M45" s="18"/>
      <c r="N45" s="1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B46" s="41" t="s">
        <v>91</v>
      </c>
      <c r="G46" s="42"/>
      <c r="H46" s="56">
        <f>H42+H43+H44+H45</f>
        <v>345</v>
      </c>
      <c r="I46" s="94"/>
      <c r="J46" s="95">
        <f>J42+J43+J44+J45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B47" s="57" t="s">
        <v>127</v>
      </c>
      <c r="C47" s="60" t="s">
        <v>93</v>
      </c>
      <c r="D47" s="47" t="s">
        <v>94</v>
      </c>
      <c r="E47" s="2"/>
      <c r="F47" s="48">
        <v>1.0</v>
      </c>
      <c r="G47" s="49">
        <v>2000.0</v>
      </c>
      <c r="H47" s="50">
        <f>F47*G47</f>
        <v>2000</v>
      </c>
      <c r="I47" s="96">
        <v>0.0</v>
      </c>
      <c r="J47" s="97">
        <f t="shared" ref="J47:J49" si="13">F47*I47</f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B48" s="51"/>
      <c r="C48" s="61" t="s">
        <v>93</v>
      </c>
      <c r="D48" s="25" t="s">
        <v>95</v>
      </c>
      <c r="H48" s="42"/>
      <c r="I48" s="96">
        <v>0.0</v>
      </c>
      <c r="J48" s="97">
        <f t="shared" si="13"/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B49" s="30"/>
      <c r="C49" s="62" t="s">
        <v>93</v>
      </c>
      <c r="D49" s="32" t="s">
        <v>96</v>
      </c>
      <c r="E49" s="33"/>
      <c r="F49" s="33"/>
      <c r="G49" s="33"/>
      <c r="H49" s="63"/>
      <c r="I49" s="96">
        <v>0.0</v>
      </c>
      <c r="J49" s="97">
        <f t="shared" si="13"/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B50" s="41" t="s">
        <v>97</v>
      </c>
      <c r="G50" s="42"/>
      <c r="H50" s="56">
        <f>H47</f>
        <v>2000</v>
      </c>
      <c r="I50" s="94"/>
      <c r="J50" s="95">
        <f>J47+J48+J49</f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B51" s="57" t="s">
        <v>128</v>
      </c>
      <c r="C51" s="60" t="s">
        <v>99</v>
      </c>
      <c r="D51" s="64" t="s">
        <v>100</v>
      </c>
      <c r="E51" s="2"/>
      <c r="F51" s="48">
        <v>1.0</v>
      </c>
      <c r="G51" s="48">
        <f t="shared" ref="G51:G52" si="14">H51</f>
        <v>6465</v>
      </c>
      <c r="H51" s="65">
        <f>E5-H54-H55</f>
        <v>6465</v>
      </c>
      <c r="I51" s="96">
        <v>0.0</v>
      </c>
      <c r="J51" s="97">
        <f t="shared" ref="J51:J52" si="15">F51*I51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B52" s="66" t="s">
        <v>129</v>
      </c>
      <c r="C52" s="62" t="s">
        <v>102</v>
      </c>
      <c r="D52" s="67" t="s">
        <v>103</v>
      </c>
      <c r="E52" s="33"/>
      <c r="F52" s="34">
        <v>1.0</v>
      </c>
      <c r="G52" s="34" t="str">
        <f t="shared" si="14"/>
        <v/>
      </c>
      <c r="H52" s="68" t="str">
        <f>P10</f>
        <v/>
      </c>
      <c r="I52" s="96">
        <v>0.0</v>
      </c>
      <c r="J52" s="97">
        <f t="shared" si="15"/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B53" s="69" t="s">
        <v>104</v>
      </c>
      <c r="C53" s="33"/>
      <c r="D53" s="33"/>
      <c r="E53" s="33"/>
      <c r="F53" s="33"/>
      <c r="G53" s="63"/>
      <c r="H53" s="98">
        <f>H10+H16+H28+H41+H46</f>
        <v>2968</v>
      </c>
      <c r="I53" s="99"/>
      <c r="J53" s="100">
        <f>J10+J16+J28+J41+J46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B54" s="71" t="s">
        <v>105</v>
      </c>
      <c r="C54" s="10"/>
      <c r="D54" s="10"/>
      <c r="E54" s="10"/>
      <c r="F54" s="10"/>
      <c r="G54" s="11"/>
      <c r="H54" s="101">
        <f>H36+H50</f>
        <v>2600</v>
      </c>
      <c r="I54" s="102"/>
      <c r="J54" s="103">
        <f>J36+J50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B55" s="73" t="s">
        <v>106</v>
      </c>
      <c r="C55" s="2"/>
      <c r="D55" s="2"/>
      <c r="E55" s="2"/>
      <c r="F55" s="2"/>
      <c r="G55" s="3"/>
      <c r="H55" s="104">
        <f>H53*1.5</f>
        <v>4452</v>
      </c>
      <c r="I55" s="105"/>
      <c r="J55" s="106">
        <f>J53*1.5</f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B56" s="75" t="s">
        <v>107</v>
      </c>
      <c r="C56" s="60" t="s">
        <v>108</v>
      </c>
      <c r="D56" s="47" t="s">
        <v>109</v>
      </c>
      <c r="E56" s="2"/>
      <c r="F56" s="48">
        <v>1.0</v>
      </c>
      <c r="G56" s="49">
        <v>200.0</v>
      </c>
      <c r="H56" s="50">
        <f t="shared" ref="H56:H57" si="16">F56*G56</f>
        <v>200</v>
      </c>
      <c r="I56" s="96">
        <v>0.0</v>
      </c>
      <c r="J56" s="97">
        <f t="shared" ref="J56:J57" si="17">F56*I56</f>
        <v>0</v>
      </c>
      <c r="K56" s="4"/>
      <c r="L56" s="4"/>
      <c r="M56" s="4"/>
      <c r="N56" s="76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B57" s="30"/>
      <c r="C57" s="33"/>
      <c r="D57" s="32" t="s">
        <v>110</v>
      </c>
      <c r="E57" s="33"/>
      <c r="F57" s="34">
        <v>1.0</v>
      </c>
      <c r="G57" s="35">
        <v>250.0</v>
      </c>
      <c r="H57" s="36">
        <f t="shared" si="16"/>
        <v>250</v>
      </c>
      <c r="I57" s="107">
        <v>0.0</v>
      </c>
      <c r="J57" s="108">
        <f t="shared" si="17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F58" s="77"/>
      <c r="I58" s="77"/>
      <c r="J58" s="77"/>
    </row>
    <row r="59" ht="15.75" customHeight="1">
      <c r="F59" s="77"/>
      <c r="I59" s="77"/>
      <c r="J59" s="77"/>
    </row>
    <row r="60" ht="15.75" customHeight="1">
      <c r="F60" s="77"/>
      <c r="I60" s="77"/>
      <c r="J60" s="77"/>
    </row>
    <row r="61" ht="15.75" customHeight="1">
      <c r="F61" s="77"/>
      <c r="I61" s="77"/>
      <c r="J61" s="77"/>
    </row>
    <row r="62" ht="15.75" customHeight="1">
      <c r="F62" s="77"/>
      <c r="I62" s="77"/>
      <c r="J62" s="77"/>
    </row>
    <row r="63" ht="15.75" customHeight="1">
      <c r="F63" s="77"/>
      <c r="I63" s="77"/>
      <c r="J63" s="77"/>
    </row>
    <row r="64" ht="15.75" customHeight="1">
      <c r="F64" s="77"/>
      <c r="I64" s="77"/>
      <c r="J64" s="77"/>
    </row>
    <row r="65" ht="15.75" customHeight="1">
      <c r="F65" s="77"/>
      <c r="I65" s="77"/>
      <c r="J65" s="77"/>
    </row>
    <row r="66" ht="15.75" customHeight="1">
      <c r="F66" s="77"/>
      <c r="I66" s="77"/>
      <c r="J66" s="77"/>
    </row>
    <row r="67" ht="15.75" customHeight="1">
      <c r="F67" s="77"/>
      <c r="I67" s="77"/>
      <c r="J67" s="77"/>
    </row>
    <row r="68" ht="15.75" customHeight="1">
      <c r="F68" s="77"/>
      <c r="I68" s="77"/>
      <c r="J68" s="77"/>
    </row>
    <row r="69" ht="15.75" customHeight="1">
      <c r="F69" s="77"/>
      <c r="I69" s="77"/>
      <c r="J69" s="77"/>
    </row>
    <row r="70" ht="15.75" customHeight="1">
      <c r="F70" s="77"/>
      <c r="I70" s="77"/>
      <c r="J70" s="77"/>
    </row>
    <row r="71" ht="15.75" customHeight="1">
      <c r="F71" s="77"/>
      <c r="I71" s="77"/>
      <c r="J71" s="77"/>
    </row>
    <row r="72" ht="15.75" customHeight="1">
      <c r="F72" s="77"/>
      <c r="I72" s="77"/>
      <c r="J72" s="77"/>
    </row>
    <row r="73" ht="15.75" customHeight="1">
      <c r="F73" s="77"/>
      <c r="I73" s="77"/>
      <c r="J73" s="77"/>
    </row>
    <row r="74" ht="15.75" customHeight="1">
      <c r="F74" s="77"/>
      <c r="I74" s="77"/>
      <c r="J74" s="77"/>
    </row>
    <row r="75" ht="15.75" customHeight="1">
      <c r="F75" s="77"/>
      <c r="I75" s="77"/>
      <c r="J75" s="77"/>
    </row>
    <row r="76" ht="15.75" customHeight="1">
      <c r="F76" s="77"/>
      <c r="I76" s="77"/>
      <c r="J76" s="77"/>
    </row>
    <row r="77" ht="15.75" customHeight="1">
      <c r="F77" s="77"/>
      <c r="I77" s="77"/>
      <c r="J77" s="77"/>
    </row>
    <row r="78" ht="15.75" customHeight="1">
      <c r="F78" s="77"/>
      <c r="I78" s="77"/>
      <c r="J78" s="77"/>
    </row>
    <row r="79" ht="15.75" customHeight="1">
      <c r="F79" s="77"/>
      <c r="I79" s="77"/>
      <c r="J79" s="77"/>
    </row>
    <row r="80" ht="15.75" customHeight="1">
      <c r="F80" s="77"/>
      <c r="I80" s="77"/>
      <c r="J80" s="77"/>
    </row>
    <row r="81" ht="15.75" customHeight="1">
      <c r="F81" s="77"/>
      <c r="I81" s="77"/>
      <c r="J81" s="77"/>
    </row>
    <row r="82" ht="15.75" customHeight="1">
      <c r="F82" s="77"/>
      <c r="I82" s="77"/>
      <c r="J82" s="77"/>
    </row>
    <row r="83" ht="15.75" customHeight="1">
      <c r="F83" s="77"/>
      <c r="I83" s="77"/>
      <c r="J83" s="77"/>
    </row>
    <row r="84" ht="15.75" customHeight="1">
      <c r="F84" s="77"/>
      <c r="I84" s="77"/>
      <c r="J84" s="77"/>
    </row>
    <row r="85" ht="15.75" customHeight="1">
      <c r="F85" s="77"/>
      <c r="I85" s="77"/>
      <c r="J85" s="77"/>
    </row>
    <row r="86" ht="15.75" customHeight="1">
      <c r="F86" s="77"/>
      <c r="I86" s="77"/>
      <c r="J86" s="77"/>
    </row>
    <row r="87" ht="15.75" customHeight="1">
      <c r="F87" s="77"/>
      <c r="I87" s="77"/>
      <c r="J87" s="77"/>
    </row>
    <row r="88" ht="15.75" customHeight="1">
      <c r="F88" s="77"/>
      <c r="I88" s="77"/>
      <c r="J88" s="77"/>
    </row>
    <row r="89" ht="15.75" customHeight="1">
      <c r="F89" s="77"/>
      <c r="I89" s="77"/>
      <c r="J89" s="77"/>
    </row>
    <row r="90" ht="15.75" customHeight="1">
      <c r="F90" s="77"/>
      <c r="I90" s="77"/>
      <c r="J90" s="77"/>
    </row>
    <row r="91" ht="15.75" customHeight="1">
      <c r="F91" s="77"/>
      <c r="I91" s="77"/>
      <c r="J91" s="77"/>
    </row>
    <row r="92" ht="15.75" customHeight="1">
      <c r="F92" s="77"/>
      <c r="I92" s="77"/>
      <c r="J92" s="77"/>
    </row>
    <row r="93" ht="15.75" customHeight="1">
      <c r="F93" s="77"/>
      <c r="I93" s="77"/>
      <c r="J93" s="77"/>
    </row>
    <row r="94" ht="15.75" customHeight="1">
      <c r="F94" s="77"/>
      <c r="I94" s="77"/>
      <c r="J94" s="77"/>
    </row>
    <row r="95" ht="15.75" customHeight="1">
      <c r="F95" s="77"/>
      <c r="I95" s="77"/>
      <c r="J95" s="77"/>
    </row>
    <row r="96" ht="15.75" customHeight="1">
      <c r="F96" s="77"/>
      <c r="I96" s="77"/>
      <c r="J96" s="77"/>
    </row>
    <row r="97" ht="15.75" customHeight="1">
      <c r="F97" s="77"/>
      <c r="I97" s="77"/>
      <c r="J97" s="77"/>
    </row>
    <row r="98" ht="15.75" customHeight="1">
      <c r="F98" s="77"/>
      <c r="I98" s="77"/>
      <c r="J98" s="77"/>
    </row>
    <row r="99" ht="15.75" customHeight="1">
      <c r="F99" s="77"/>
      <c r="I99" s="77"/>
      <c r="J99" s="77"/>
    </row>
    <row r="100" ht="15.75" customHeight="1">
      <c r="F100" s="77"/>
      <c r="I100" s="77"/>
      <c r="J100" s="77"/>
    </row>
    <row r="101" ht="15.75" customHeight="1">
      <c r="F101" s="77"/>
      <c r="I101" s="77"/>
      <c r="J101" s="77"/>
    </row>
    <row r="102" ht="15.75" customHeight="1">
      <c r="F102" s="77"/>
      <c r="I102" s="77"/>
      <c r="J102" s="77"/>
    </row>
    <row r="103" ht="15.75" customHeight="1">
      <c r="F103" s="77"/>
      <c r="I103" s="77"/>
      <c r="J103" s="77"/>
    </row>
    <row r="104" ht="15.75" customHeight="1">
      <c r="F104" s="77"/>
      <c r="I104" s="77"/>
      <c r="J104" s="77"/>
    </row>
    <row r="105" ht="15.75" customHeight="1">
      <c r="F105" s="77"/>
      <c r="I105" s="77"/>
      <c r="J105" s="77"/>
    </row>
    <row r="106" ht="15.75" customHeight="1">
      <c r="F106" s="77"/>
      <c r="I106" s="77"/>
      <c r="J106" s="77"/>
    </row>
    <row r="107" ht="15.75" customHeight="1">
      <c r="F107" s="77"/>
      <c r="I107" s="77"/>
      <c r="J107" s="77"/>
    </row>
    <row r="108" ht="15.75" customHeight="1">
      <c r="F108" s="77"/>
      <c r="I108" s="77"/>
      <c r="J108" s="77"/>
    </row>
    <row r="109" ht="15.75" customHeight="1">
      <c r="F109" s="77"/>
      <c r="I109" s="77"/>
      <c r="J109" s="77"/>
    </row>
    <row r="110" ht="15.75" customHeight="1">
      <c r="F110" s="77"/>
      <c r="I110" s="77"/>
      <c r="J110" s="77"/>
    </row>
    <row r="111" ht="15.75" customHeight="1">
      <c r="F111" s="77"/>
      <c r="I111" s="77"/>
      <c r="J111" s="77"/>
    </row>
    <row r="112" ht="15.75" customHeight="1">
      <c r="F112" s="77"/>
      <c r="I112" s="77"/>
      <c r="J112" s="77"/>
    </row>
    <row r="113" ht="15.75" customHeight="1">
      <c r="F113" s="77"/>
      <c r="I113" s="77"/>
      <c r="J113" s="77"/>
    </row>
    <row r="114" ht="15.75" customHeight="1">
      <c r="F114" s="77"/>
      <c r="I114" s="77"/>
      <c r="J114" s="77"/>
    </row>
    <row r="115" ht="15.75" customHeight="1">
      <c r="F115" s="77"/>
      <c r="I115" s="77"/>
      <c r="J115" s="77"/>
    </row>
    <row r="116" ht="15.75" customHeight="1">
      <c r="F116" s="77"/>
      <c r="I116" s="77"/>
      <c r="J116" s="77"/>
    </row>
    <row r="117" ht="15.75" customHeight="1">
      <c r="F117" s="77"/>
      <c r="I117" s="77"/>
      <c r="J117" s="77"/>
    </row>
    <row r="118" ht="15.75" customHeight="1">
      <c r="F118" s="77"/>
      <c r="I118" s="77"/>
      <c r="J118" s="77"/>
    </row>
    <row r="119" ht="15.75" customHeight="1">
      <c r="F119" s="77"/>
      <c r="I119" s="77"/>
      <c r="J119" s="77"/>
    </row>
    <row r="120" ht="15.75" customHeight="1">
      <c r="F120" s="77"/>
      <c r="I120" s="77"/>
      <c r="J120" s="77"/>
    </row>
    <row r="121" ht="15.75" customHeight="1">
      <c r="F121" s="77"/>
      <c r="I121" s="77"/>
      <c r="J121" s="77"/>
    </row>
    <row r="122" ht="15.75" customHeight="1">
      <c r="F122" s="77"/>
      <c r="I122" s="77"/>
      <c r="J122" s="77"/>
    </row>
    <row r="123" ht="15.75" customHeight="1">
      <c r="F123" s="77"/>
      <c r="I123" s="77"/>
      <c r="J123" s="77"/>
    </row>
    <row r="124" ht="15.75" customHeight="1">
      <c r="F124" s="77"/>
      <c r="I124" s="77"/>
      <c r="J124" s="77"/>
    </row>
    <row r="125" ht="15.75" customHeight="1">
      <c r="F125" s="77"/>
      <c r="I125" s="77"/>
      <c r="J125" s="77"/>
    </row>
    <row r="126" ht="15.75" customHeight="1">
      <c r="F126" s="77"/>
      <c r="I126" s="77"/>
      <c r="J126" s="77"/>
    </row>
    <row r="127" ht="15.75" customHeight="1">
      <c r="F127" s="77"/>
      <c r="I127" s="77"/>
      <c r="J127" s="77"/>
    </row>
    <row r="128" ht="15.75" customHeight="1">
      <c r="F128" s="77"/>
      <c r="I128" s="77"/>
      <c r="J128" s="77"/>
    </row>
    <row r="129" ht="15.75" customHeight="1">
      <c r="F129" s="77"/>
      <c r="I129" s="77"/>
      <c r="J129" s="77"/>
    </row>
    <row r="130" ht="15.75" customHeight="1">
      <c r="F130" s="77"/>
      <c r="I130" s="77"/>
      <c r="J130" s="77"/>
    </row>
    <row r="131" ht="15.75" customHeight="1">
      <c r="F131" s="77"/>
      <c r="I131" s="77"/>
      <c r="J131" s="77"/>
    </row>
    <row r="132" ht="15.75" customHeight="1">
      <c r="F132" s="77"/>
      <c r="I132" s="77"/>
      <c r="J132" s="77"/>
    </row>
    <row r="133" ht="15.75" customHeight="1">
      <c r="F133" s="77"/>
      <c r="I133" s="77"/>
      <c r="J133" s="77"/>
    </row>
    <row r="134" ht="15.75" customHeight="1">
      <c r="F134" s="77"/>
      <c r="I134" s="77"/>
      <c r="J134" s="77"/>
    </row>
    <row r="135" ht="15.75" customHeight="1">
      <c r="F135" s="77"/>
      <c r="I135" s="77"/>
      <c r="J135" s="77"/>
    </row>
    <row r="136" ht="15.75" customHeight="1">
      <c r="F136" s="77"/>
      <c r="I136" s="77"/>
      <c r="J136" s="77"/>
    </row>
    <row r="137" ht="15.75" customHeight="1">
      <c r="F137" s="77"/>
      <c r="I137" s="77"/>
      <c r="J137" s="77"/>
    </row>
    <row r="138" ht="15.75" customHeight="1">
      <c r="F138" s="77"/>
      <c r="I138" s="77"/>
      <c r="J138" s="77"/>
    </row>
    <row r="139" ht="15.75" customHeight="1">
      <c r="F139" s="77"/>
      <c r="I139" s="77"/>
      <c r="J139" s="77"/>
    </row>
    <row r="140" ht="15.75" customHeight="1">
      <c r="F140" s="77"/>
      <c r="I140" s="77"/>
      <c r="J140" s="77"/>
    </row>
    <row r="141" ht="15.75" customHeight="1">
      <c r="F141" s="77"/>
      <c r="I141" s="77"/>
      <c r="J141" s="77"/>
    </row>
    <row r="142" ht="15.75" customHeight="1">
      <c r="F142" s="77"/>
      <c r="I142" s="77"/>
      <c r="J142" s="77"/>
    </row>
    <row r="143" ht="15.75" customHeight="1">
      <c r="F143" s="77"/>
      <c r="I143" s="77"/>
      <c r="J143" s="77"/>
    </row>
    <row r="144" ht="15.75" customHeight="1">
      <c r="F144" s="77"/>
      <c r="I144" s="77"/>
      <c r="J144" s="77"/>
    </row>
    <row r="145" ht="15.75" customHeight="1">
      <c r="F145" s="77"/>
      <c r="I145" s="77"/>
      <c r="J145" s="77"/>
    </row>
    <row r="146" ht="15.75" customHeight="1">
      <c r="F146" s="77"/>
      <c r="I146" s="77"/>
      <c r="J146" s="77"/>
    </row>
    <row r="147" ht="15.75" customHeight="1">
      <c r="F147" s="77"/>
      <c r="I147" s="77"/>
      <c r="J147" s="77"/>
    </row>
    <row r="148" ht="15.75" customHeight="1">
      <c r="F148" s="77"/>
      <c r="I148" s="77"/>
      <c r="J148" s="77"/>
    </row>
    <row r="149" ht="15.75" customHeight="1">
      <c r="F149" s="77"/>
      <c r="I149" s="77"/>
      <c r="J149" s="77"/>
    </row>
    <row r="150" ht="15.75" customHeight="1">
      <c r="F150" s="77"/>
      <c r="I150" s="77"/>
      <c r="J150" s="77"/>
    </row>
    <row r="151" ht="15.75" customHeight="1">
      <c r="F151" s="77"/>
      <c r="I151" s="77"/>
      <c r="J151" s="77"/>
    </row>
    <row r="152" ht="15.75" customHeight="1">
      <c r="F152" s="77"/>
      <c r="I152" s="77"/>
      <c r="J152" s="77"/>
    </row>
    <row r="153" ht="15.75" customHeight="1">
      <c r="F153" s="77"/>
      <c r="I153" s="77"/>
      <c r="J153" s="77"/>
    </row>
    <row r="154" ht="15.75" customHeight="1">
      <c r="F154" s="77"/>
      <c r="I154" s="77"/>
      <c r="J154" s="77"/>
    </row>
    <row r="155" ht="15.75" customHeight="1">
      <c r="F155" s="77"/>
      <c r="I155" s="77"/>
      <c r="J155" s="77"/>
    </row>
    <row r="156" ht="15.75" customHeight="1">
      <c r="F156" s="77"/>
      <c r="I156" s="77"/>
      <c r="J156" s="77"/>
    </row>
    <row r="157" ht="15.75" customHeight="1">
      <c r="F157" s="77"/>
      <c r="I157" s="77"/>
      <c r="J157" s="77"/>
    </row>
    <row r="158" ht="15.75" customHeight="1">
      <c r="F158" s="77"/>
      <c r="I158" s="77"/>
      <c r="J158" s="77"/>
    </row>
    <row r="159" ht="15.75" customHeight="1">
      <c r="F159" s="77"/>
      <c r="I159" s="77"/>
      <c r="J159" s="77"/>
    </row>
    <row r="160" ht="15.75" customHeight="1">
      <c r="F160" s="77"/>
      <c r="I160" s="77"/>
      <c r="J160" s="77"/>
    </row>
    <row r="161" ht="15.75" customHeight="1">
      <c r="F161" s="77"/>
      <c r="I161" s="77"/>
      <c r="J161" s="77"/>
    </row>
    <row r="162" ht="15.75" customHeight="1">
      <c r="F162" s="77"/>
      <c r="I162" s="77"/>
      <c r="J162" s="77"/>
    </row>
    <row r="163" ht="15.75" customHeight="1">
      <c r="F163" s="77"/>
      <c r="I163" s="77"/>
      <c r="J163" s="77"/>
    </row>
    <row r="164" ht="15.75" customHeight="1">
      <c r="F164" s="77"/>
      <c r="I164" s="77"/>
      <c r="J164" s="77"/>
    </row>
    <row r="165" ht="15.75" customHeight="1">
      <c r="F165" s="77"/>
      <c r="I165" s="77"/>
      <c r="J165" s="77"/>
    </row>
    <row r="166" ht="15.75" customHeight="1">
      <c r="F166" s="77"/>
      <c r="I166" s="77"/>
      <c r="J166" s="77"/>
    </row>
    <row r="167" ht="15.75" customHeight="1">
      <c r="F167" s="77"/>
      <c r="I167" s="77"/>
      <c r="J167" s="77"/>
    </row>
    <row r="168" ht="15.75" customHeight="1">
      <c r="F168" s="77"/>
      <c r="I168" s="77"/>
      <c r="J168" s="77"/>
    </row>
    <row r="169" ht="15.75" customHeight="1">
      <c r="F169" s="77"/>
      <c r="I169" s="77"/>
      <c r="J169" s="77"/>
    </row>
    <row r="170" ht="15.75" customHeight="1">
      <c r="F170" s="77"/>
      <c r="I170" s="77"/>
      <c r="J170" s="77"/>
    </row>
    <row r="171" ht="15.75" customHeight="1">
      <c r="F171" s="77"/>
      <c r="I171" s="77"/>
      <c r="J171" s="77"/>
    </row>
    <row r="172" ht="15.75" customHeight="1">
      <c r="F172" s="77"/>
      <c r="I172" s="77"/>
      <c r="J172" s="77"/>
    </row>
    <row r="173" ht="15.75" customHeight="1">
      <c r="F173" s="77"/>
      <c r="I173" s="77"/>
      <c r="J173" s="77"/>
    </row>
    <row r="174" ht="15.75" customHeight="1">
      <c r="F174" s="77"/>
      <c r="I174" s="77"/>
      <c r="J174" s="77"/>
    </row>
    <row r="175" ht="15.75" customHeight="1">
      <c r="F175" s="77"/>
      <c r="I175" s="77"/>
      <c r="J175" s="77"/>
    </row>
    <row r="176" ht="15.75" customHeight="1">
      <c r="F176" s="77"/>
      <c r="I176" s="77"/>
      <c r="J176" s="77"/>
    </row>
    <row r="177" ht="15.75" customHeight="1">
      <c r="F177" s="77"/>
      <c r="I177" s="77"/>
      <c r="J177" s="77"/>
    </row>
    <row r="178" ht="15.75" customHeight="1">
      <c r="F178" s="77"/>
      <c r="I178" s="77"/>
      <c r="J178" s="77"/>
    </row>
    <row r="179" ht="15.75" customHeight="1">
      <c r="F179" s="77"/>
      <c r="I179" s="77"/>
      <c r="J179" s="77"/>
    </row>
    <row r="180" ht="15.75" customHeight="1">
      <c r="F180" s="77"/>
      <c r="I180" s="77"/>
      <c r="J180" s="77"/>
    </row>
    <row r="181" ht="15.75" customHeight="1">
      <c r="F181" s="77"/>
      <c r="I181" s="77"/>
      <c r="J181" s="77"/>
    </row>
    <row r="182" ht="15.75" customHeight="1">
      <c r="F182" s="77"/>
      <c r="I182" s="77"/>
      <c r="J182" s="77"/>
    </row>
    <row r="183" ht="15.75" customHeight="1">
      <c r="F183" s="77"/>
      <c r="I183" s="77"/>
      <c r="J183" s="77"/>
    </row>
    <row r="184" ht="15.75" customHeight="1">
      <c r="F184" s="77"/>
      <c r="I184" s="77"/>
      <c r="J184" s="77"/>
    </row>
    <row r="185" ht="15.75" customHeight="1">
      <c r="F185" s="77"/>
      <c r="I185" s="77"/>
      <c r="J185" s="77"/>
    </row>
    <row r="186" ht="15.75" customHeight="1">
      <c r="F186" s="77"/>
      <c r="I186" s="77"/>
      <c r="J186" s="77"/>
    </row>
    <row r="187" ht="15.75" customHeight="1">
      <c r="F187" s="77"/>
      <c r="I187" s="77"/>
      <c r="J187" s="77"/>
    </row>
    <row r="188" ht="15.75" customHeight="1">
      <c r="F188" s="77"/>
      <c r="I188" s="77"/>
      <c r="J188" s="77"/>
    </row>
    <row r="189" ht="15.75" customHeight="1">
      <c r="F189" s="77"/>
      <c r="I189" s="77"/>
      <c r="J189" s="77"/>
    </row>
    <row r="190" ht="15.75" customHeight="1">
      <c r="F190" s="77"/>
      <c r="I190" s="77"/>
      <c r="J190" s="77"/>
    </row>
    <row r="191" ht="15.75" customHeight="1">
      <c r="F191" s="77"/>
      <c r="I191" s="77"/>
      <c r="J191" s="77"/>
    </row>
    <row r="192" ht="15.75" customHeight="1">
      <c r="F192" s="77"/>
      <c r="I192" s="77"/>
      <c r="J192" s="77"/>
    </row>
    <row r="193" ht="15.75" customHeight="1">
      <c r="F193" s="77"/>
      <c r="I193" s="77"/>
      <c r="J193" s="77"/>
    </row>
    <row r="194" ht="15.75" customHeight="1">
      <c r="F194" s="77"/>
      <c r="I194" s="77"/>
      <c r="J194" s="77"/>
    </row>
    <row r="195" ht="15.75" customHeight="1">
      <c r="F195" s="77"/>
      <c r="I195" s="77"/>
      <c r="J195" s="77"/>
    </row>
    <row r="196" ht="15.75" customHeight="1">
      <c r="F196" s="77"/>
      <c r="I196" s="77"/>
      <c r="J196" s="77"/>
    </row>
    <row r="197" ht="15.75" customHeight="1">
      <c r="F197" s="77"/>
      <c r="I197" s="77"/>
      <c r="J197" s="77"/>
    </row>
    <row r="198" ht="15.75" customHeight="1">
      <c r="F198" s="77"/>
      <c r="I198" s="77"/>
      <c r="J198" s="77"/>
    </row>
    <row r="199" ht="15.75" customHeight="1">
      <c r="F199" s="77"/>
      <c r="I199" s="77"/>
      <c r="J199" s="77"/>
    </row>
    <row r="200" ht="15.75" customHeight="1">
      <c r="F200" s="77"/>
      <c r="I200" s="77"/>
      <c r="J200" s="77"/>
    </row>
    <row r="201" ht="15.75" customHeight="1">
      <c r="F201" s="77"/>
      <c r="I201" s="77"/>
      <c r="J201" s="77"/>
    </row>
    <row r="202" ht="15.75" customHeight="1">
      <c r="F202" s="77"/>
      <c r="I202" s="77"/>
      <c r="J202" s="77"/>
    </row>
    <row r="203" ht="15.75" customHeight="1">
      <c r="F203" s="77"/>
      <c r="I203" s="77"/>
      <c r="J203" s="77"/>
    </row>
    <row r="204" ht="15.75" customHeight="1">
      <c r="F204" s="77"/>
      <c r="I204" s="77"/>
      <c r="J204" s="77"/>
    </row>
    <row r="205" ht="15.75" customHeight="1">
      <c r="F205" s="77"/>
      <c r="I205" s="77"/>
      <c r="J205" s="77"/>
    </row>
    <row r="206" ht="15.75" customHeight="1">
      <c r="F206" s="77"/>
      <c r="I206" s="77"/>
      <c r="J206" s="77"/>
    </row>
    <row r="207" ht="15.75" customHeight="1">
      <c r="F207" s="77"/>
      <c r="I207" s="77"/>
      <c r="J207" s="77"/>
    </row>
    <row r="208" ht="15.75" customHeight="1">
      <c r="F208" s="77"/>
      <c r="I208" s="77"/>
      <c r="J208" s="77"/>
    </row>
    <row r="209" ht="15.75" customHeight="1">
      <c r="F209" s="77"/>
      <c r="I209" s="77"/>
      <c r="J209" s="77"/>
    </row>
    <row r="210" ht="15.75" customHeight="1">
      <c r="F210" s="77"/>
      <c r="I210" s="77"/>
      <c r="J210" s="77"/>
    </row>
    <row r="211" ht="15.75" customHeight="1">
      <c r="F211" s="77"/>
      <c r="I211" s="77"/>
      <c r="J211" s="77"/>
    </row>
    <row r="212" ht="15.75" customHeight="1">
      <c r="F212" s="77"/>
      <c r="I212" s="77"/>
      <c r="J212" s="77"/>
    </row>
    <row r="213" ht="15.75" customHeight="1">
      <c r="F213" s="77"/>
      <c r="I213" s="77"/>
      <c r="J213" s="77"/>
    </row>
    <row r="214" ht="15.75" customHeight="1">
      <c r="F214" s="77"/>
      <c r="I214" s="77"/>
      <c r="J214" s="77"/>
    </row>
    <row r="215" ht="15.75" customHeight="1">
      <c r="F215" s="77"/>
      <c r="I215" s="77"/>
      <c r="J215" s="77"/>
    </row>
    <row r="216" ht="15.75" customHeight="1">
      <c r="F216" s="77"/>
      <c r="I216" s="77"/>
      <c r="J216" s="77"/>
    </row>
    <row r="217" ht="15.75" customHeight="1">
      <c r="F217" s="77"/>
      <c r="I217" s="77"/>
      <c r="J217" s="77"/>
    </row>
    <row r="218" ht="15.75" customHeight="1">
      <c r="F218" s="77"/>
      <c r="I218" s="77"/>
      <c r="J218" s="77"/>
    </row>
    <row r="219" ht="15.75" customHeight="1">
      <c r="F219" s="77"/>
      <c r="I219" s="77"/>
      <c r="J219" s="77"/>
    </row>
    <row r="220" ht="15.75" customHeight="1">
      <c r="F220" s="77"/>
      <c r="I220" s="77"/>
      <c r="J220" s="77"/>
    </row>
    <row r="221" ht="15.75" customHeight="1">
      <c r="F221" s="77"/>
      <c r="I221" s="77"/>
      <c r="J221" s="77"/>
    </row>
    <row r="222" ht="15.75" customHeight="1">
      <c r="F222" s="77"/>
      <c r="I222" s="77"/>
      <c r="J222" s="77"/>
    </row>
    <row r="223" ht="15.75" customHeight="1">
      <c r="F223" s="77"/>
      <c r="I223" s="77"/>
      <c r="J223" s="77"/>
    </row>
    <row r="224" ht="15.75" customHeight="1">
      <c r="F224" s="77"/>
      <c r="I224" s="77"/>
      <c r="J224" s="77"/>
    </row>
    <row r="225" ht="15.75" customHeight="1">
      <c r="F225" s="77"/>
      <c r="I225" s="77"/>
      <c r="J225" s="77"/>
    </row>
    <row r="226" ht="15.75" customHeight="1">
      <c r="F226" s="77"/>
      <c r="I226" s="77"/>
      <c r="J226" s="77"/>
    </row>
    <row r="227" ht="15.75" customHeight="1">
      <c r="F227" s="77"/>
      <c r="I227" s="77"/>
      <c r="J227" s="77"/>
    </row>
    <row r="228" ht="15.75" customHeight="1">
      <c r="F228" s="77"/>
      <c r="I228" s="77"/>
      <c r="J228" s="77"/>
    </row>
    <row r="229" ht="15.75" customHeight="1">
      <c r="F229" s="77"/>
      <c r="I229" s="77"/>
      <c r="J229" s="77"/>
    </row>
    <row r="230" ht="15.75" customHeight="1">
      <c r="F230" s="77"/>
      <c r="I230" s="77"/>
      <c r="J230" s="77"/>
    </row>
    <row r="231" ht="15.75" customHeight="1">
      <c r="F231" s="77"/>
      <c r="I231" s="77"/>
      <c r="J231" s="77"/>
    </row>
    <row r="232" ht="15.75" customHeight="1">
      <c r="F232" s="77"/>
      <c r="I232" s="77"/>
      <c r="J232" s="77"/>
    </row>
    <row r="233" ht="15.75" customHeight="1">
      <c r="F233" s="77"/>
      <c r="I233" s="77"/>
      <c r="J233" s="77"/>
    </row>
    <row r="234" ht="15.75" customHeight="1">
      <c r="F234" s="77"/>
      <c r="I234" s="77"/>
      <c r="J234" s="77"/>
    </row>
    <row r="235" ht="15.75" customHeight="1">
      <c r="F235" s="77"/>
      <c r="I235" s="77"/>
      <c r="J235" s="77"/>
    </row>
    <row r="236" ht="15.75" customHeight="1">
      <c r="F236" s="77"/>
      <c r="I236" s="77"/>
      <c r="J236" s="77"/>
    </row>
    <row r="237" ht="15.75" customHeight="1">
      <c r="F237" s="77"/>
      <c r="I237" s="77"/>
      <c r="J237" s="77"/>
    </row>
    <row r="238" ht="15.75" customHeight="1">
      <c r="F238" s="77"/>
      <c r="I238" s="77"/>
      <c r="J238" s="77"/>
    </row>
    <row r="239" ht="15.75" customHeight="1">
      <c r="F239" s="77"/>
      <c r="I239" s="77"/>
      <c r="J239" s="77"/>
    </row>
    <row r="240" ht="15.75" customHeight="1">
      <c r="F240" s="77"/>
      <c r="I240" s="77"/>
      <c r="J240" s="77"/>
    </row>
    <row r="241" ht="15.75" customHeight="1">
      <c r="F241" s="77"/>
      <c r="I241" s="77"/>
      <c r="J241" s="77"/>
    </row>
    <row r="242" ht="15.75" customHeight="1">
      <c r="F242" s="77"/>
      <c r="I242" s="77"/>
      <c r="J242" s="77"/>
    </row>
    <row r="243" ht="15.75" customHeight="1">
      <c r="F243" s="77"/>
      <c r="I243" s="77"/>
      <c r="J243" s="77"/>
    </row>
    <row r="244" ht="15.75" customHeight="1">
      <c r="F244" s="77"/>
      <c r="I244" s="77"/>
      <c r="J244" s="77"/>
    </row>
    <row r="245" ht="15.75" customHeight="1">
      <c r="F245" s="77"/>
      <c r="I245" s="77"/>
      <c r="J245" s="77"/>
    </row>
    <row r="246" ht="15.75" customHeight="1">
      <c r="F246" s="77"/>
      <c r="I246" s="77"/>
      <c r="J246" s="77"/>
    </row>
    <row r="247" ht="15.75" customHeight="1">
      <c r="F247" s="77"/>
      <c r="I247" s="77"/>
      <c r="J247" s="77"/>
    </row>
    <row r="248" ht="15.75" customHeight="1">
      <c r="F248" s="77"/>
      <c r="I248" s="77"/>
      <c r="J248" s="77"/>
    </row>
    <row r="249" ht="15.75" customHeight="1">
      <c r="F249" s="77"/>
      <c r="I249" s="77"/>
      <c r="J249" s="77"/>
    </row>
    <row r="250" ht="15.75" customHeight="1">
      <c r="F250" s="77"/>
      <c r="I250" s="77"/>
      <c r="J250" s="77"/>
    </row>
    <row r="251" ht="15.75" customHeight="1">
      <c r="F251" s="77"/>
      <c r="I251" s="77"/>
      <c r="J251" s="77"/>
    </row>
    <row r="252" ht="15.75" customHeight="1">
      <c r="F252" s="77"/>
      <c r="I252" s="77"/>
      <c r="J252" s="77"/>
    </row>
    <row r="253" ht="15.75" customHeight="1">
      <c r="F253" s="77"/>
      <c r="I253" s="77"/>
      <c r="J253" s="77"/>
    </row>
    <row r="254" ht="15.75" customHeight="1">
      <c r="F254" s="77"/>
      <c r="I254" s="77"/>
      <c r="J254" s="77"/>
    </row>
    <row r="255" ht="15.75" customHeight="1">
      <c r="F255" s="77"/>
      <c r="I255" s="77"/>
      <c r="J255" s="77"/>
    </row>
    <row r="256" ht="15.75" customHeight="1">
      <c r="F256" s="77"/>
      <c r="I256" s="77"/>
      <c r="J256" s="77"/>
    </row>
    <row r="257" ht="15.75" customHeight="1">
      <c r="F257" s="77"/>
      <c r="I257" s="77"/>
      <c r="J257" s="77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D9:E9"/>
    <mergeCell ref="B10:F10"/>
    <mergeCell ref="B11:B15"/>
    <mergeCell ref="D11:E11"/>
    <mergeCell ref="D12:E12"/>
    <mergeCell ref="D13:E13"/>
    <mergeCell ref="D22:E22"/>
    <mergeCell ref="B17:B27"/>
    <mergeCell ref="C23:C27"/>
    <mergeCell ref="D23:D27"/>
    <mergeCell ref="B28:G28"/>
    <mergeCell ref="B29:B35"/>
    <mergeCell ref="D29:E29"/>
    <mergeCell ref="D30:E30"/>
    <mergeCell ref="B41:G41"/>
    <mergeCell ref="D42:E42"/>
    <mergeCell ref="D43:E43"/>
    <mergeCell ref="D44:E44"/>
    <mergeCell ref="D35:E35"/>
    <mergeCell ref="B36:G36"/>
    <mergeCell ref="B37:B40"/>
    <mergeCell ref="D37:E37"/>
    <mergeCell ref="C38:C40"/>
    <mergeCell ref="D38:D40"/>
    <mergeCell ref="B42:B45"/>
    <mergeCell ref="D48:E48"/>
    <mergeCell ref="D49:E49"/>
    <mergeCell ref="D51:E51"/>
    <mergeCell ref="D52:E52"/>
    <mergeCell ref="B50:G50"/>
    <mergeCell ref="B53:G53"/>
    <mergeCell ref="B54:G54"/>
    <mergeCell ref="B55:G55"/>
    <mergeCell ref="B56:B57"/>
    <mergeCell ref="C56:C57"/>
    <mergeCell ref="D56:E56"/>
    <mergeCell ref="D57:E57"/>
    <mergeCell ref="D45:E45"/>
    <mergeCell ref="B46:G46"/>
    <mergeCell ref="B47:B49"/>
    <mergeCell ref="D47:E47"/>
    <mergeCell ref="F47:F49"/>
    <mergeCell ref="G47:G49"/>
    <mergeCell ref="H47:H49"/>
    <mergeCell ref="B2:J2"/>
    <mergeCell ref="B3:C6"/>
    <mergeCell ref="G3:H6"/>
    <mergeCell ref="I3:J6"/>
    <mergeCell ref="D7:E7"/>
    <mergeCell ref="B8:B9"/>
    <mergeCell ref="D8:E8"/>
    <mergeCell ref="D15:E15"/>
    <mergeCell ref="B16:G16"/>
    <mergeCell ref="D14:E14"/>
    <mergeCell ref="D17:E17"/>
    <mergeCell ref="D18:E18"/>
    <mergeCell ref="D19:E19"/>
    <mergeCell ref="D20:E20"/>
    <mergeCell ref="D21:E21"/>
    <mergeCell ref="D31:E31"/>
    <mergeCell ref="D32:E32"/>
    <mergeCell ref="D33:E33"/>
    <mergeCell ref="D34:E34"/>
  </mergeCells>
  <drawing r:id="rId1"/>
</worksheet>
</file>